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files\research\research\Retirement &amp; Investor Research\ICI-SIFMA IRA Database Project\2020\roth\To production\"/>
    </mc:Choice>
  </mc:AlternateContent>
  <xr:revisionPtr revIDLastSave="0" documentId="13_ncr:1_{F8D4A6D4-E871-4DCB-B438-2699EDF64B17}" xr6:coauthVersionLast="47" xr6:coauthVersionMax="47" xr10:uidLastSave="{00000000-0000-0000-0000-000000000000}"/>
  <bookViews>
    <workbookView xWindow="-120" yWindow="-120" windowWidth="29040" windowHeight="15840" tabRatio="660" firstSheet="23" activeTab="30" xr2:uid="{00000000-000D-0000-FFFF-FFFF00000000}"/>
  </bookViews>
  <sheets>
    <sheet name="List of figures" sheetId="3" r:id="rId1"/>
    <sheet name="Figure A.1" sheetId="26" r:id="rId2"/>
    <sheet name="Figure A.2" sheetId="1" r:id="rId3"/>
    <sheet name="Figure A.3" sheetId="5" r:id="rId4"/>
    <sheet name="Figure A.4" sheetId="6" r:id="rId5"/>
    <sheet name="Figure A.5" sheetId="7" r:id="rId6"/>
    <sheet name="Figure A.6" sheetId="8" r:id="rId7"/>
    <sheet name="Figure A.7" sheetId="9" r:id="rId8"/>
    <sheet name="Figure A.8" sheetId="10" r:id="rId9"/>
    <sheet name="Figure A.9" sheetId="12" r:id="rId10"/>
    <sheet name="Figure A.10" sheetId="49" r:id="rId11"/>
    <sheet name="Figure A.11" sheetId="42" r:id="rId12"/>
    <sheet name="Figure A.12" sheetId="13" r:id="rId13"/>
    <sheet name="Figure A.13" sheetId="15" r:id="rId14"/>
    <sheet name="Figure A.14" sheetId="16" r:id="rId15"/>
    <sheet name="Figure A.15" sheetId="52" r:id="rId16"/>
    <sheet name="Figure A.16" sheetId="53" r:id="rId17"/>
    <sheet name="Figure A.17" sheetId="45" r:id="rId18"/>
    <sheet name="Figure A.18" sheetId="17" r:id="rId19"/>
    <sheet name="Figure A.19" sheetId="18" r:id="rId20"/>
    <sheet name="Figure A.20" sheetId="46" r:id="rId21"/>
    <sheet name="Figure A.21" sheetId="19" r:id="rId22"/>
    <sheet name="Figure A.22" sheetId="20" r:id="rId23"/>
    <sheet name="Figure A.23" sheetId="21" r:id="rId24"/>
    <sheet name="Figure A.24" sheetId="22" r:id="rId25"/>
    <sheet name="Figure A.25" sheetId="23" r:id="rId26"/>
    <sheet name="Figure A.26" sheetId="24" r:id="rId27"/>
    <sheet name="Figure A.27" sheetId="25" r:id="rId28"/>
    <sheet name="Figure A.28" sheetId="47" r:id="rId29"/>
    <sheet name="Figure A.29" sheetId="31" r:id="rId30"/>
    <sheet name="Figure A.30" sheetId="2" r:id="rId31"/>
    <sheet name="Figure A.31" sheetId="32" r:id="rId32"/>
    <sheet name="Figure A.32" sheetId="29" r:id="rId33"/>
    <sheet name="Figure A.33" sheetId="30" r:id="rId34"/>
  </sheets>
  <definedNames>
    <definedName name="_AMO_UniqueIdentifier" hidden="1">"'5100196e-cbd2-4880-b02e-5c6b107051d5'"</definedName>
    <definedName name="asdfsdaf" localSheetId="23" hidden="1">#REF!</definedName>
    <definedName name="asdfsdaf" localSheetId="27" hidden="1">#REF!</definedName>
    <definedName name="asdfsdaf" localSheetId="3" hidden="1">#REF!</definedName>
    <definedName name="asdfsdaf" localSheetId="4" hidden="1">#REF!</definedName>
    <definedName name="asdfsdaf" localSheetId="5" hidden="1">#REF!</definedName>
    <definedName name="asdfsdaf" localSheetId="6" hidden="1">#REF!</definedName>
    <definedName name="asdfsdaf" localSheetId="7" hidden="1">#REF!</definedName>
    <definedName name="asdfsdaf" localSheetId="8" hidden="1">#REF!</definedName>
    <definedName name="asdfsdaf" hidden="1">#REF!</definedName>
    <definedName name="BLPH5" localSheetId="3" hidden="1">#REF!</definedName>
    <definedName name="BLPH5" localSheetId="4" hidden="1">#REF!</definedName>
    <definedName name="BLPH5" localSheetId="5" hidden="1">#REF!</definedName>
    <definedName name="BLPH5" localSheetId="6" hidden="1">#REF!</definedName>
    <definedName name="BLPH5" hidden="1">#REF!</definedName>
    <definedName name="BLPH8" localSheetId="3" hidden="1">#REF!</definedName>
    <definedName name="BLPH8" localSheetId="4" hidden="1">#REF!</definedName>
    <definedName name="BLPH8" localSheetId="5" hidden="1">#REF!</definedName>
    <definedName name="BLPH8" localSheetId="6" hidden="1">#REF!</definedName>
    <definedName name="BLPH8" localSheetId="7" hidden="1">#REF!</definedName>
    <definedName name="BLPH8" localSheetId="8" hidden="1">#REF!</definedName>
    <definedName name="BLPH8" hidden="1">#REF!</definedName>
    <definedName name="BLPH8_2002" localSheetId="3" hidden="1">#REF!</definedName>
    <definedName name="BLPH8_2002" localSheetId="4" hidden="1">#REF!</definedName>
    <definedName name="BLPH8_2002" localSheetId="5" hidden="1">#REF!</definedName>
    <definedName name="BLPH8_2002" localSheetId="6" hidden="1">#REF!</definedName>
    <definedName name="BLPH8_2002" localSheetId="7" hidden="1">#REF!</definedName>
    <definedName name="BLPH8_2002" localSheetId="8" hidden="1">#REF!</definedName>
    <definedName name="BLPH8_2002" hidden="1">#REF!</definedName>
    <definedName name="Main" localSheetId="23" hidden="1">#REF!</definedName>
    <definedName name="Main" localSheetId="3" hidden="1">#REF!</definedName>
    <definedName name="Main" localSheetId="4" hidden="1">#REF!</definedName>
    <definedName name="Main" localSheetId="5" hidden="1">#REF!</definedName>
    <definedName name="Main" localSheetId="6" hidden="1">#REF!</definedName>
    <definedName name="Main" localSheetId="7" hidden="1">#REF!</definedName>
    <definedName name="Main" localSheetId="8" hidden="1">#REF!</definedName>
    <definedName name="Main" hidden="1">#REF!</definedName>
    <definedName name="Main1" localSheetId="23" hidden="1">#REF!</definedName>
    <definedName name="Main1" localSheetId="3" hidden="1">#REF!</definedName>
    <definedName name="Main1" localSheetId="4" hidden="1">#REF!</definedName>
    <definedName name="Main1" localSheetId="5" hidden="1">#REF!</definedName>
    <definedName name="Main1" localSheetId="6" hidden="1">#REF!</definedName>
    <definedName name="Main1" localSheetId="7" hidden="1">#REF!</definedName>
    <definedName name="Main1" localSheetId="8" hidden="1">#REF!</definedName>
    <definedName name="Main1" hidden="1">#REF!</definedName>
    <definedName name="Main2" localSheetId="23" hidden="1">#REF!</definedName>
    <definedName name="Main2" localSheetId="3" hidden="1">#REF!</definedName>
    <definedName name="Main2" localSheetId="4" hidden="1">#REF!</definedName>
    <definedName name="Main2" localSheetId="5" hidden="1">#REF!</definedName>
    <definedName name="Main2" localSheetId="6" hidden="1">#REF!</definedName>
    <definedName name="Main2" localSheetId="7" hidden="1">#REF!</definedName>
    <definedName name="Main2" localSheetId="8" hidden="1">#REF!</definedName>
    <definedName name="Main2" hidden="1">#REF!</definedName>
    <definedName name="Main4" localSheetId="23" hidden="1">#REF!</definedName>
    <definedName name="Main4" localSheetId="3" hidden="1">#REF!</definedName>
    <definedName name="Main4" localSheetId="4" hidden="1">#REF!</definedName>
    <definedName name="Main4" localSheetId="5" hidden="1">#REF!</definedName>
    <definedName name="Main4" localSheetId="6" hidden="1">#REF!</definedName>
    <definedName name="Main4" localSheetId="7" hidden="1">#REF!</definedName>
    <definedName name="Main4" localSheetId="8" hidden="1">#REF!</definedName>
    <definedName name="Main4" hidden="1">#REF!</definedName>
    <definedName name="Main5" localSheetId="23" hidden="1">#REF!</definedName>
    <definedName name="Main5" localSheetId="3" hidden="1">#REF!</definedName>
    <definedName name="Main5" localSheetId="4" hidden="1">#REF!</definedName>
    <definedName name="Main5" localSheetId="5" hidden="1">#REF!</definedName>
    <definedName name="Main5" localSheetId="6" hidden="1">#REF!</definedName>
    <definedName name="Main5" localSheetId="7" hidden="1">#REF!</definedName>
    <definedName name="Main5" localSheetId="8" hidden="1">#REF!</definedName>
    <definedName name="Main5" hidden="1">#REF!</definedName>
    <definedName name="_xlnm.Print_Area" localSheetId="1">'Figure A.1'!$A$1:$G$28</definedName>
    <definedName name="_xlnm.Print_Area" localSheetId="10">'Figure A.10'!$A$1:$P$14</definedName>
    <definedName name="_xlnm.Print_Area" localSheetId="11">'Figure A.11'!$A$1:$H$28</definedName>
    <definedName name="_xlnm.Print_Area" localSheetId="12">'Figure A.12'!$A$1:$I$26</definedName>
    <definedName name="_xlnm.Print_Area" localSheetId="14">'Figure A.14'!$A$1:$N$30</definedName>
    <definedName name="_xlnm.Print_Area" localSheetId="15">'Figure A.15'!$A$1:$M$26</definedName>
    <definedName name="_xlnm.Print_Area" localSheetId="16">'Figure A.16'!$A$1:$D$33</definedName>
    <definedName name="_xlnm.Print_Area" localSheetId="17">'Figure A.17'!$A$1:$H$28</definedName>
    <definedName name="_xlnm.Print_Area" localSheetId="18">'Figure A.18'!$A$1:$K$26</definedName>
    <definedName name="_xlnm.Print_Area" localSheetId="19">'Figure A.19'!$A$1:$E$27</definedName>
    <definedName name="_xlnm.Print_Area" localSheetId="2">'Figure A.2'!$A$1:$L$31</definedName>
    <definedName name="_xlnm.Print_Area" localSheetId="20">'Figure A.20'!$A$1:$H$32</definedName>
    <definedName name="_xlnm.Print_Area" localSheetId="21">'Figure A.21'!$A$1:$J$25</definedName>
    <definedName name="_xlnm.Print_Area" localSheetId="22">'Figure A.22'!$A$1:$L$24</definedName>
    <definedName name="_xlnm.Print_Area" localSheetId="23">'Figure A.23'!$A$1:$J$25</definedName>
    <definedName name="_xlnm.Print_Area" localSheetId="24">'Figure A.24'!$A$1:$J$23</definedName>
    <definedName name="_xlnm.Print_Area" localSheetId="25">'Figure A.25'!$A$1:$O$23</definedName>
    <definedName name="_xlnm.Print_Area" localSheetId="26">'Figure A.26'!$A$1:$K$37</definedName>
    <definedName name="_xlnm.Print_Area" localSheetId="27">'Figure A.27'!$A$1:$I$14</definedName>
    <definedName name="_xlnm.Print_Area" localSheetId="28">'Figure A.28'!$A$1:$K$24</definedName>
    <definedName name="_xlnm.Print_Area" localSheetId="29">'Figure A.29'!$A$1:$J$71</definedName>
    <definedName name="_xlnm.Print_Area" localSheetId="3">'Figure A.3'!$A$1:$F$76</definedName>
    <definedName name="_xlnm.Print_Area" localSheetId="30">'Figure A.30'!$A$1:$F$39</definedName>
    <definedName name="_xlnm.Print_Area" localSheetId="31">'Figure A.31'!$A$1:$F$20</definedName>
    <definedName name="_xlnm.Print_Area" localSheetId="32">'Figure A.32'!$A$1:$L$23</definedName>
    <definedName name="_xlnm.Print_Area" localSheetId="33">'Figure A.33'!$A$1:$H$42</definedName>
    <definedName name="_xlnm.Print_Area" localSheetId="4">'Figure A.4'!$A$1:$F$25</definedName>
    <definedName name="_xlnm.Print_Area" localSheetId="5">'Figure A.5'!$A$1:$N$16</definedName>
    <definedName name="_xlnm.Print_Area" localSheetId="6">'Figure A.6'!$A$1:$L$25</definedName>
    <definedName name="_xlnm.Print_Area" localSheetId="7">'Figure A.7'!$A$1:$G$27</definedName>
    <definedName name="_xlnm.Print_Area" localSheetId="8">'Figure A.8'!$A$1:$H$27</definedName>
    <definedName name="_xlnm.Print_Area" localSheetId="9">'Figure A.9'!$A$1:$L$26</definedName>
    <definedName name="_xlnm.Print_Area" localSheetId="0">'List of figures'!$A$1:$D$44</definedName>
    <definedName name="sadf" localSheetId="27" hidden="1">#REF!</definedName>
    <definedName name="sadf" localSheetId="3" hidden="1">#REF!</definedName>
    <definedName name="sadf" localSheetId="4" hidden="1">#REF!</definedName>
    <definedName name="sadf" localSheetId="5" hidden="1">#REF!</definedName>
    <definedName name="sadf" localSheetId="6" hidden="1">#REF!</definedName>
    <definedName name="sadf" localSheetId="7" hidden="1">#REF!</definedName>
    <definedName name="sadf" localSheetId="8" hidden="1">#REF!</definedName>
    <definedName name="sadf" hidden="1">#REF!</definedName>
    <definedName name="xx" localSheetId="3" hidden="1">#REF!</definedName>
    <definedName name="xx" localSheetId="4" hidden="1">#REF!</definedName>
    <definedName name="xx" localSheetId="5" hidden="1">#REF!</definedName>
    <definedName name="xx" localSheetId="6" hidden="1">#REF!</definedName>
    <definedName name="xx" localSheetId="7" hidden="1">#REF!</definedName>
    <definedName name="xx" localSheetId="8" hidden="1">#REF!</definedName>
    <definedName name="xx" hidden="1">#REF!</definedName>
    <definedName name="xxx" localSheetId="23" hidden="1">#REF!</definedName>
    <definedName name="xxx" localSheetId="3" hidden="1">#REF!</definedName>
    <definedName name="xxx" localSheetId="4" hidden="1">#REF!</definedName>
    <definedName name="xxx" localSheetId="5" hidden="1">#REF!</definedName>
    <definedName name="xxx" localSheetId="6" hidden="1">#REF!</definedName>
    <definedName name="xxx" localSheetId="7" hidden="1">#REF!</definedName>
    <definedName name="xxx" localSheetId="8" hidden="1">#REF!</definedName>
    <definedName name="xxx"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3" l="1"/>
  <c r="B43" i="3"/>
  <c r="B42" i="3"/>
  <c r="B41" i="3"/>
  <c r="B39" i="3"/>
  <c r="B38" i="3"/>
  <c r="B37" i="3"/>
  <c r="B36" i="3"/>
  <c r="B34" i="3"/>
  <c r="B33" i="3"/>
  <c r="B31" i="3"/>
  <c r="B30" i="3"/>
  <c r="B29" i="3"/>
  <c r="B28" i="3"/>
  <c r="B26" i="3"/>
  <c r="B25" i="3"/>
  <c r="B24" i="3"/>
  <c r="B22" i="3"/>
  <c r="B21" i="3"/>
  <c r="B20" i="3"/>
  <c r="B19" i="3"/>
  <c r="B18" i="3"/>
  <c r="B17" i="3"/>
  <c r="B16" i="3"/>
  <c r="B14" i="3"/>
  <c r="B13" i="3"/>
  <c r="B12" i="3"/>
  <c r="B11" i="3"/>
  <c r="B10" i="3"/>
  <c r="B9" i="3"/>
  <c r="B8" i="3"/>
  <c r="B7" i="3"/>
  <c r="B6" i="3"/>
  <c r="E19" i="52" l="1"/>
  <c r="E18" i="52"/>
  <c r="E17" i="52"/>
  <c r="E16" i="52"/>
  <c r="E15" i="52"/>
  <c r="E14" i="52"/>
  <c r="E13" i="52"/>
  <c r="E12" i="52"/>
  <c r="E11" i="52"/>
  <c r="E10" i="52"/>
  <c r="E9" i="52"/>
  <c r="E8" i="52"/>
  <c r="D20" i="52"/>
  <c r="D24" i="46" l="1"/>
  <c r="E21" i="45"/>
  <c r="E21" i="42"/>
  <c r="D25" i="46" l="1"/>
  <c r="D26" i="46"/>
  <c r="D23" i="46"/>
  <c r="E20" i="17" l="1"/>
  <c r="E20" i="13"/>
</calcChain>
</file>

<file path=xl/sharedStrings.xml><?xml version="1.0" encoding="utf-8"?>
<sst xmlns="http://schemas.openxmlformats.org/spreadsheetml/2006/main" count="1042" uniqueCount="435">
  <si>
    <t>Roth IRA Assets and Flows</t>
  </si>
  <si>
    <t>Billions of dollars</t>
  </si>
  <si>
    <t>Inflows</t>
  </si>
  <si>
    <t>Outflows</t>
  </si>
  <si>
    <r>
      <t>Total assets</t>
    </r>
    <r>
      <rPr>
        <b/>
        <vertAlign val="superscript"/>
        <sz val="11"/>
        <rFont val="Calibri"/>
        <family val="2"/>
        <scheme val="minor"/>
      </rPr>
      <t>2</t>
    </r>
  </si>
  <si>
    <t>Contributions</t>
  </si>
  <si>
    <r>
      <t>Rollovers</t>
    </r>
    <r>
      <rPr>
        <b/>
        <vertAlign val="superscript"/>
        <sz val="11"/>
        <rFont val="Calibri"/>
        <family val="2"/>
        <scheme val="minor"/>
      </rPr>
      <t>1</t>
    </r>
  </si>
  <si>
    <t>Roth conversions</t>
  </si>
  <si>
    <t>Withdrawals</t>
  </si>
  <si>
    <t>Year-end</t>
  </si>
  <si>
    <t>N/A</t>
  </si>
  <si>
    <r>
      <rPr>
        <vertAlign val="superscript"/>
        <sz val="11"/>
        <rFont val="Calibri"/>
        <family val="2"/>
        <scheme val="minor"/>
      </rPr>
      <t>1</t>
    </r>
    <r>
      <rPr>
        <sz val="11"/>
        <rFont val="Calibri"/>
        <family val="2"/>
        <scheme val="minor"/>
      </rPr>
      <t>Rollovers are primarily from employer-sponsored retirement plans.</t>
    </r>
  </si>
  <si>
    <r>
      <rPr>
        <vertAlign val="superscript"/>
        <sz val="11"/>
        <rFont val="Calibri"/>
        <family val="2"/>
        <scheme val="minor"/>
      </rPr>
      <t>2</t>
    </r>
    <r>
      <rPr>
        <sz val="11"/>
        <rFont val="Calibri"/>
        <family val="2"/>
        <scheme val="minor"/>
      </rPr>
      <t xml:space="preserve">Total assets are the fair market value of assets at year-end. </t>
    </r>
  </si>
  <si>
    <t>ᵉData are estimated.</t>
  </si>
  <si>
    <t>N/A = not available</t>
  </si>
  <si>
    <t>Sources: Investment Company Institute and Internal Revenue Service Statistics of Income Division</t>
  </si>
  <si>
    <t>Figure A.1</t>
  </si>
  <si>
    <t>Investment Company Institute</t>
  </si>
  <si>
    <t>The IRA Investor Profile: Roth IRA Investors’ Activity, 2010–2020</t>
  </si>
  <si>
    <t>Figure A.2</t>
  </si>
  <si>
    <t>Factors Influencing Changes in Consistent Individual Investors’ Roth IRA Balances</t>
  </si>
  <si>
    <t>Percentage of Roth IRA investors with account balances at the end of each year</t>
  </si>
  <si>
    <t>Flow activity among Roth IRA investors aged 28 or older</t>
  </si>
  <si>
    <t>Contribution</t>
  </si>
  <si>
    <t>Rollover</t>
  </si>
  <si>
    <t>Withdrawal</t>
  </si>
  <si>
    <t>Conversion</t>
  </si>
  <si>
    <t>Flow activity among Roth IRA investors aged 28 to 59</t>
  </si>
  <si>
    <t>Flow activity among Roth IRA investors aged 60 to 69</t>
  </si>
  <si>
    <t>Flow activity among Roth IRA investors aged 70 or older</t>
  </si>
  <si>
    <t xml:space="preserve">Note: The sample is 2.0 million Roth IRA investors aged 28 or older in 2020 with an account balance from year-end 2010 through year-end 2020. Age is based on the age of the Roth IRA </t>
  </si>
  <si>
    <t>investor in 2020. Activity is for the tax year indicated.</t>
  </si>
  <si>
    <r>
      <t>Source: The IRA Investor Database</t>
    </r>
    <r>
      <rPr>
        <vertAlign val="superscript"/>
        <sz val="11"/>
        <color rgb="FF000000"/>
        <rFont val="Calibri"/>
        <family val="2"/>
        <scheme val="minor"/>
      </rPr>
      <t>TM</t>
    </r>
  </si>
  <si>
    <t>Figure A.3</t>
  </si>
  <si>
    <t>Contributed between tax year 2011 and 2020</t>
  </si>
  <si>
    <t>Did not contribute in any year</t>
  </si>
  <si>
    <t>Contributed in:</t>
  </si>
  <si>
    <t>One of ten years</t>
  </si>
  <si>
    <t>Two of ten years</t>
  </si>
  <si>
    <t>Three of ten years</t>
  </si>
  <si>
    <t>Four of ten years</t>
  </si>
  <si>
    <t>Five of ten years</t>
  </si>
  <si>
    <t>Six of ten years</t>
  </si>
  <si>
    <t>Seven of ten years</t>
  </si>
  <si>
    <t>Eight of ten years</t>
  </si>
  <si>
    <t>Nine of ten years</t>
  </si>
  <si>
    <t>All ten years</t>
  </si>
  <si>
    <t>Source: The IRA Investor Database™</t>
  </si>
  <si>
    <t>Contribution Activity for Consistent Roth IRA Investors</t>
  </si>
  <si>
    <t>Roth IRA investors aged 28 or older</t>
  </si>
  <si>
    <t>Roth IRA investors aged 28 to 59</t>
  </si>
  <si>
    <t>Roth IRA investors aged 60 to 69</t>
  </si>
  <si>
    <t>Roth IRA investors aged 70 or older</t>
  </si>
  <si>
    <t xml:space="preserve">Note: The samples are 2.0 million Roth IRA investors aged 28 or older in 2020, </t>
  </si>
  <si>
    <t xml:space="preserve">1.3 million Roth IRA investors aged 28 to 59 in 2020, 0.4 million Roth IRA investors </t>
  </si>
  <si>
    <t xml:space="preserve">aged 60 to 69 in 2020, and 0.3 million Roth IRA investors aged 70 or older in 2020, all </t>
  </si>
  <si>
    <t xml:space="preserve">holding Roth IRA balances from year-end 2010 through year-end 2020. Age is based </t>
  </si>
  <si>
    <t xml:space="preserve">on the age of the Roth IRA investor in 2020. Components may not add to 100 percent </t>
  </si>
  <si>
    <t xml:space="preserve">because of rounding. </t>
  </si>
  <si>
    <t>.</t>
  </si>
  <si>
    <t>Figure A.4</t>
  </si>
  <si>
    <t>Took a withdrawal between 2011 and 2020</t>
  </si>
  <si>
    <t>Did not take a withdrawal in any year</t>
  </si>
  <si>
    <t>Withdrawal in:</t>
  </si>
  <si>
    <t>Components may not add to 100 percent because of rounding.</t>
  </si>
  <si>
    <t>Withdrawal Activity for Consistent Roth IRA Investors</t>
  </si>
  <si>
    <t>Percentage of Roth IRA investors aged 28 to 59 in 2020 with account balances at the end of each year</t>
  </si>
  <si>
    <t xml:space="preserve">Note: The sample is 2.0 million Roth IRA investors aged 28 or older in 2020 </t>
  </si>
  <si>
    <t xml:space="preserve">with Roth IRA balances at the end of each year between 2010 and 2020. </t>
  </si>
  <si>
    <t>Figure A.5</t>
  </si>
  <si>
    <t>28 to 59</t>
  </si>
  <si>
    <t>70 or older</t>
  </si>
  <si>
    <r>
      <rPr>
        <vertAlign val="superscript"/>
        <sz val="11"/>
        <color theme="1"/>
        <rFont val="Calibri"/>
        <family val="2"/>
        <scheme val="minor"/>
      </rPr>
      <t>1</t>
    </r>
    <r>
      <rPr>
        <sz val="11"/>
        <color theme="1"/>
        <rFont val="Calibri"/>
        <family val="2"/>
        <scheme val="minor"/>
      </rPr>
      <t>Percentages are dollar-weighted averages at year-end.</t>
    </r>
  </si>
  <si>
    <r>
      <rPr>
        <vertAlign val="superscript"/>
        <sz val="11"/>
        <color theme="1"/>
        <rFont val="Calibri"/>
        <family val="2"/>
        <scheme val="minor"/>
      </rPr>
      <t>2</t>
    </r>
    <r>
      <rPr>
        <sz val="11"/>
        <color theme="1"/>
        <rFont val="Calibri"/>
        <family val="2"/>
        <scheme val="minor"/>
      </rPr>
      <t>Equity holdings include equities, equity funds, and the equity portion of balanced funds at year-end.</t>
    </r>
  </si>
  <si>
    <t>Equity Holdings Account for Majority of Assets in Roth IRAs</t>
  </si>
  <si>
    <r>
      <t>Percentage of Roth IRA assets</t>
    </r>
    <r>
      <rPr>
        <vertAlign val="superscript"/>
        <sz val="11"/>
        <color theme="1"/>
        <rFont val="Calibri"/>
        <family val="2"/>
        <scheme val="minor"/>
      </rPr>
      <t>1</t>
    </r>
    <r>
      <rPr>
        <sz val="11"/>
        <color theme="1"/>
        <rFont val="Calibri"/>
        <family val="2"/>
        <scheme val="minor"/>
      </rPr>
      <t xml:space="preserve"> invested in equity holdings</t>
    </r>
    <r>
      <rPr>
        <vertAlign val="superscript"/>
        <sz val="11"/>
        <color theme="1"/>
        <rFont val="Calibri"/>
        <family val="2"/>
        <scheme val="minor"/>
      </rPr>
      <t>2</t>
    </r>
    <r>
      <rPr>
        <sz val="11"/>
        <color theme="1"/>
        <rFont val="Calibri"/>
        <family val="2"/>
        <scheme val="minor"/>
      </rPr>
      <t xml:space="preserve"> by investor age</t>
    </r>
    <r>
      <rPr>
        <vertAlign val="superscript"/>
        <sz val="11"/>
        <color theme="1"/>
        <rFont val="Calibri"/>
        <family val="2"/>
        <scheme val="minor"/>
      </rPr>
      <t>3</t>
    </r>
    <r>
      <rPr>
        <sz val="11"/>
        <color theme="1"/>
        <rFont val="Calibri"/>
        <family val="2"/>
        <scheme val="minor"/>
      </rPr>
      <t xml:space="preserve"> </t>
    </r>
  </si>
  <si>
    <r>
      <t>Age of Roth IRA investor</t>
    </r>
    <r>
      <rPr>
        <b/>
        <vertAlign val="superscript"/>
        <sz val="11"/>
        <color theme="1"/>
        <rFont val="Calibri"/>
        <family val="2"/>
        <scheme val="minor"/>
      </rPr>
      <t>3</t>
    </r>
  </si>
  <si>
    <r>
      <rPr>
        <vertAlign val="superscript"/>
        <sz val="11"/>
        <color theme="1"/>
        <rFont val="Calibri"/>
        <family val="2"/>
        <scheme val="minor"/>
      </rPr>
      <t>3</t>
    </r>
    <r>
      <rPr>
        <sz val="11"/>
        <color theme="1"/>
        <rFont val="Calibri"/>
        <family val="2"/>
        <scheme val="minor"/>
      </rPr>
      <t>Age is based on the age of the Roth IRA investor in 2020.</t>
    </r>
  </si>
  <si>
    <t>Note: Consistent Roth IRA investors are 2.0 million Roth IRA investors aged 26 or older in 2020 with an account balance from year-end 2010 through year-end 2020.</t>
  </si>
  <si>
    <t>Figure A.6</t>
  </si>
  <si>
    <r>
      <t>Zero allocation to equity holdings</t>
    </r>
    <r>
      <rPr>
        <b/>
        <vertAlign val="superscript"/>
        <sz val="11"/>
        <color theme="1"/>
        <rFont val="Calibri"/>
        <family val="2"/>
        <scheme val="minor"/>
      </rPr>
      <t>1</t>
    </r>
  </si>
  <si>
    <t>60 to 69</t>
  </si>
  <si>
    <r>
      <t>100 percent allocation to equity holdings</t>
    </r>
    <r>
      <rPr>
        <b/>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</si>
  <si>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Equity holdings include equities, equity funds, and the equity portion of balanced funds at year-end.</t>
    </r>
  </si>
  <si>
    <t>Changes in Concentration of Roth IRA Investors’ Equity Holdings</t>
  </si>
  <si>
    <r>
      <t>Percentage of Roth IRA investors with no equity holdings</t>
    </r>
    <r>
      <rPr>
        <vertAlign val="superscript"/>
        <sz val="11"/>
        <color theme="1"/>
        <rFont val="Calibri"/>
        <family val="2"/>
        <scheme val="minor"/>
      </rPr>
      <t>1</t>
    </r>
    <r>
      <rPr>
        <sz val="11"/>
        <color theme="1"/>
        <rFont val="Calibri"/>
        <family val="2"/>
        <scheme val="minor"/>
      </rPr>
      <t xml:space="preserve"> by age</t>
    </r>
    <r>
      <rPr>
        <vertAlign val="superscript"/>
        <sz val="11"/>
        <color theme="1"/>
        <rFont val="Calibri"/>
        <family val="2"/>
        <scheme val="minor"/>
      </rPr>
      <t>2</t>
    </r>
  </si>
  <si>
    <t>Age of Roth IRA investor</t>
  </si>
  <si>
    <r>
      <t>Percentage of Roth IRA investors with 100 percent equity holdings</t>
    </r>
    <r>
      <rPr>
        <vertAlign val="superscript"/>
        <sz val="11"/>
        <color theme="1"/>
        <rFont val="Calibri"/>
        <family val="2"/>
        <scheme val="minor"/>
      </rPr>
      <t>1</t>
    </r>
    <r>
      <rPr>
        <sz val="11"/>
        <color theme="1"/>
        <rFont val="Calibri"/>
        <family val="2"/>
        <scheme val="minor"/>
      </rPr>
      <t xml:space="preserve"> by age</t>
    </r>
    <r>
      <rPr>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</si>
  <si>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Age is based on the age of the Roth IRA investor in 2020.</t>
    </r>
  </si>
  <si>
    <t>Note: Consistent Roth IRA investors are 2.0 million Roth IRA investors aged 28 or older in 2020 with an account balance from year-end 2010 through year-end 2020.</t>
  </si>
  <si>
    <t>Changes in Zero Allocation to Equity Holdings Among Consistent Roth IRA Investors</t>
  </si>
  <si>
    <t>Percentage of Roth IRA investors by age; year-end</t>
  </si>
  <si>
    <t>Zero</t>
  </si>
  <si>
    <t>Age</t>
  </si>
  <si>
    <t>Zero in 2010</t>
  </si>
  <si>
    <t>Moved away from zero by 2020</t>
  </si>
  <si>
    <t>Remained at zero</t>
  </si>
  <si>
    <t>Moved to zero by 2020</t>
  </si>
  <si>
    <t>Net change</t>
  </si>
  <si>
    <t>Zero in 2020</t>
  </si>
  <si>
    <t>28 to 29</t>
  </si>
  <si>
    <t>30 to 34</t>
  </si>
  <si>
    <t>35 to 39</t>
  </si>
  <si>
    <t>40 to 44</t>
  </si>
  <si>
    <t>45 to 49</t>
  </si>
  <si>
    <t>50 to 54</t>
  </si>
  <si>
    <t>55 to 59</t>
  </si>
  <si>
    <t>60 to 64</t>
  </si>
  <si>
    <t>65 to 69</t>
  </si>
  <si>
    <t>70 to 74</t>
  </si>
  <si>
    <t>75 or older</t>
  </si>
  <si>
    <t>All</t>
  </si>
  <si>
    <t>year-end 2010 through year-end 2020. Equity holdings include equities, equity funds, and the equity portion</t>
  </si>
  <si>
    <t>of balanced funds at year-end.</t>
  </si>
  <si>
    <t>Figure A.7</t>
  </si>
  <si>
    <t>Changes in 100 Percent Allocation to Equity Holdings Among Consistent Roth IRA Investors</t>
  </si>
  <si>
    <t>Percentage of Roth IRA investors by age, year-end</t>
  </si>
  <si>
    <t>100 percent in 2010</t>
  </si>
  <si>
    <t>Moved away from 100 percent by 2020</t>
  </si>
  <si>
    <t>Remained at 100 percent</t>
  </si>
  <si>
    <t>Moved to 100 percent by 2020</t>
  </si>
  <si>
    <t>100 percent in 2020</t>
  </si>
  <si>
    <t>from year-end 2010 through year-end 2020. Equity holdings include equities, equity funds, and the equity portion</t>
  </si>
  <si>
    <t>Figure A.8</t>
  </si>
  <si>
    <t>Figure A.9</t>
  </si>
  <si>
    <t>Roth IRA Balances of Consistent Roth IRA Investors by Investor Age</t>
  </si>
  <si>
    <t>Average Roth IRA balance for consistent Roth IRA investors by age, year-end</t>
  </si>
  <si>
    <t xml:space="preserve">Note: Consistent Roth IRA investors are 2.0 million Roth IRA investors aged 28 or older in 2020 with an account balance from year-end 2010 through year-end 2020. Age is based on </t>
  </si>
  <si>
    <t>the age of the Roth IRA investor in 2020.</t>
  </si>
  <si>
    <t>25 to 29</t>
  </si>
  <si>
    <t>Roth IRA Contribution Amounts by Investor Age</t>
  </si>
  <si>
    <r>
      <t>Number and amount of contributions</t>
    </r>
    <r>
      <rPr>
        <vertAlign val="superscript"/>
        <sz val="11"/>
        <color indexed="8"/>
        <rFont val="Calibri"/>
        <family val="2"/>
      </rPr>
      <t>1</t>
    </r>
    <r>
      <rPr>
        <sz val="11"/>
        <color indexed="8"/>
        <rFont val="Calibri"/>
        <family val="2"/>
      </rPr>
      <t>to Roth IRAs by age, 2020</t>
    </r>
  </si>
  <si>
    <r>
      <t>Roth IRA contributors</t>
    </r>
    <r>
      <rPr>
        <b/>
        <vertAlign val="superscript"/>
        <sz val="11"/>
        <color indexed="8"/>
        <rFont val="Calibri"/>
        <family val="2"/>
      </rPr>
      <t>1</t>
    </r>
  </si>
  <si>
    <r>
      <t>Roth IRA contributions</t>
    </r>
    <r>
      <rPr>
        <b/>
        <vertAlign val="superscript"/>
        <sz val="11"/>
        <color indexed="8"/>
        <rFont val="Calibri"/>
        <family val="2"/>
      </rPr>
      <t>1</t>
    </r>
  </si>
  <si>
    <t>Roth IRA contribution amount</t>
  </si>
  <si>
    <t>Number</t>
  </si>
  <si>
    <r>
      <t>Share</t>
    </r>
    <r>
      <rPr>
        <b/>
        <vertAlign val="superscript"/>
        <sz val="11"/>
        <color indexed="8"/>
        <rFont val="Calibri"/>
        <family val="2"/>
      </rPr>
      <t>2</t>
    </r>
  </si>
  <si>
    <t>Amount</t>
  </si>
  <si>
    <t>Thousands</t>
  </si>
  <si>
    <t>Percent</t>
  </si>
  <si>
    <t>Millions</t>
  </si>
  <si>
    <t>Median</t>
  </si>
  <si>
    <t>Mean</t>
  </si>
  <si>
    <t>18 to 24</t>
  </si>
  <si>
    <r>
      <rPr>
        <vertAlign val="superscript"/>
        <sz val="11"/>
        <rFont val="Calibri"/>
        <family val="2"/>
      </rPr>
      <t>1</t>
    </r>
    <r>
      <rPr>
        <sz val="11"/>
        <rFont val="Calibri"/>
        <family val="2"/>
      </rPr>
      <t>This group is Roth IRA investors aged 18 or older who made contributions to their Roth IRAs in tax year 2020.</t>
    </r>
  </si>
  <si>
    <r>
      <rPr>
        <vertAlign val="superscript"/>
        <sz val="11"/>
        <rFont val="Calibri"/>
        <family val="2"/>
      </rPr>
      <t>2</t>
    </r>
    <r>
      <rPr>
        <sz val="11"/>
        <rFont val="Calibri"/>
        <family val="2"/>
      </rPr>
      <t>Share is the percentage of the total.</t>
    </r>
  </si>
  <si>
    <t>Note: Components may not add to the total because of rounding.</t>
  </si>
  <si>
    <t>Figure A.10</t>
  </si>
  <si>
    <t>Traditional and Roth IRA Contribution Limits Set by the Internal Revenue Code</t>
  </si>
  <si>
    <t>Tax years over which limits applied</t>
  </si>
  <si>
    <t>Traditional and Roth IRA contributions</t>
  </si>
  <si>
    <t>IRA catch-up contributions</t>
  </si>
  <si>
    <t>Source: Investment Company Institute summary of US Internal Revenue Code</t>
  </si>
  <si>
    <t>Figure A.11</t>
  </si>
  <si>
    <t xml:space="preserve">Note: After 2008, IRA contributions are indexed for inflation in $500 </t>
  </si>
  <si>
    <t>increments. IRA catch-up contributions are not indexed for inflation.</t>
  </si>
  <si>
    <t>More Than Four in 10 Roth IRA Contributors Contributed at the Limit in 2020</t>
  </si>
  <si>
    <r>
      <t>Percentage of Roth IRA contributors</t>
    </r>
    <r>
      <rPr>
        <vertAlign val="superscript"/>
        <sz val="11"/>
        <color indexed="8"/>
        <rFont val="Calibri"/>
        <family val="2"/>
      </rPr>
      <t>1</t>
    </r>
    <r>
      <rPr>
        <sz val="11"/>
        <color indexed="8"/>
        <rFont val="Calibri"/>
        <family val="2"/>
      </rPr>
      <t xml:space="preserve"> contributing the amount indicated by age, 2020</t>
    </r>
  </si>
  <si>
    <r>
      <t>Amount of Roth IRA contribution</t>
    </r>
    <r>
      <rPr>
        <b/>
        <vertAlign val="superscript"/>
        <sz val="11"/>
        <color indexed="8"/>
        <rFont val="Calibri"/>
        <family val="2"/>
      </rPr>
      <t>2</t>
    </r>
  </si>
  <si>
    <r>
      <rPr>
        <b/>
        <sz val="11"/>
        <rFont val="Calibri"/>
        <family val="2"/>
      </rPr>
      <t>≤</t>
    </r>
    <r>
      <rPr>
        <b/>
        <sz val="11"/>
        <rFont val="Calibri"/>
        <family val="2"/>
        <scheme val="minor"/>
      </rPr>
      <t>$2,000</t>
    </r>
  </si>
  <si>
    <r>
      <t xml:space="preserve">&gt;$2,000 to </t>
    </r>
    <r>
      <rPr>
        <b/>
        <sz val="11"/>
        <rFont val="Calibri"/>
        <family val="2"/>
      </rPr>
      <t>≤</t>
    </r>
    <r>
      <rPr>
        <b/>
        <sz val="11"/>
        <rFont val="Calibri"/>
        <family val="2"/>
        <scheme val="minor"/>
      </rPr>
      <t>$3,000</t>
    </r>
  </si>
  <si>
    <r>
      <t xml:space="preserve">&gt;$3,000 to </t>
    </r>
    <r>
      <rPr>
        <b/>
        <sz val="11"/>
        <rFont val="Calibri"/>
        <family val="2"/>
      </rPr>
      <t>≤</t>
    </r>
    <r>
      <rPr>
        <b/>
        <sz val="11"/>
        <rFont val="Calibri"/>
        <family val="2"/>
        <scheme val="minor"/>
      </rPr>
      <t>$4,000</t>
    </r>
  </si>
  <si>
    <t>&gt;$4,000 to &lt;$5,000</t>
  </si>
  <si>
    <t>&gt;$5,000 to &lt;$5,500</t>
  </si>
  <si>
    <t>&gt;$5,500 to &lt;$6,000</t>
  </si>
  <si>
    <t>&gt;$6,000 to &lt;$6,500</t>
  </si>
  <si>
    <t>&gt;$6,500 to &lt;$7,000</t>
  </si>
  <si>
    <t>Memo:</t>
  </si>
  <si>
    <t>18 to 69</t>
  </si>
  <si>
    <t>50 or older</t>
  </si>
  <si>
    <r>
      <rPr>
        <vertAlign val="superscript"/>
        <sz val="11"/>
        <rFont val="Calibri"/>
        <family val="2"/>
      </rPr>
      <t>2</t>
    </r>
    <r>
      <rPr>
        <sz val="11"/>
        <rFont val="Calibri"/>
        <family val="2"/>
      </rPr>
      <t>The contribution limit in tax year 2020 was $6,000 for Roth IRA investors younger than 50 and $7,000 for Roth IRA investors aged 50 or older. Income limits may phase these amounts down for some taxpayers.</t>
    </r>
  </si>
  <si>
    <r>
      <rPr>
        <vertAlign val="superscript"/>
        <sz val="11"/>
        <rFont val="Calibri"/>
        <family val="2"/>
      </rPr>
      <t>3</t>
    </r>
    <r>
      <rPr>
        <sz val="11"/>
        <rFont val="Calibri"/>
        <family val="2"/>
      </rPr>
      <t xml:space="preserve">In total, 43.7 percent of Roth IRA contributors appear to have contributed at the limit. If individuals who were apparently eligible for catch-up contributions—and who contributed at least $6,000—are included, 45.9 percent of </t>
    </r>
  </si>
  <si>
    <t>Roth IRA contributors made contributions at the limit.</t>
  </si>
  <si>
    <t>Note: The sample is 1.6 million Roth IRA investors aged 18 or older with contributions in tax year 2020. Row percentages may not add to 100 percent because of rounding.</t>
  </si>
  <si>
    <t>Figure A.12</t>
  </si>
  <si>
    <t>Roth IRA Investors with Conversions by Investor Age</t>
  </si>
  <si>
    <r>
      <t>Number and amount of conversions</t>
    </r>
    <r>
      <rPr>
        <vertAlign val="superscript"/>
        <sz val="11"/>
        <color indexed="8"/>
        <rFont val="Calibri"/>
        <family val="2"/>
      </rPr>
      <t>1</t>
    </r>
    <r>
      <rPr>
        <sz val="11"/>
        <color indexed="8"/>
        <rFont val="Calibri"/>
        <family val="2"/>
      </rPr>
      <t>to Roth IRAs by age, 2020</t>
    </r>
  </si>
  <si>
    <r>
      <t>Roth IRA investors with conversions</t>
    </r>
    <r>
      <rPr>
        <b/>
        <vertAlign val="superscript"/>
        <sz val="11"/>
        <color indexed="8"/>
        <rFont val="Calibri"/>
        <family val="2"/>
      </rPr>
      <t>1</t>
    </r>
  </si>
  <si>
    <r>
      <t>Roth IRA conversions</t>
    </r>
    <r>
      <rPr>
        <b/>
        <vertAlign val="superscript"/>
        <sz val="11"/>
        <color indexed="8"/>
        <rFont val="Calibri"/>
        <family val="2"/>
      </rPr>
      <t>1</t>
    </r>
  </si>
  <si>
    <t>Roth IRA conversion amount</t>
  </si>
  <si>
    <r>
      <rPr>
        <vertAlign val="superscript"/>
        <sz val="11"/>
        <rFont val="Calibri"/>
        <family val="2"/>
      </rPr>
      <t>1</t>
    </r>
    <r>
      <rPr>
        <sz val="11"/>
        <rFont val="Calibri"/>
        <family val="2"/>
      </rPr>
      <t xml:space="preserve">This group is Roth IRA investors aged 18 or older who converted traditional IRA assets to a Roth IRA in tax year 2020. </t>
    </r>
  </si>
  <si>
    <t>Figure A.13</t>
  </si>
  <si>
    <t>Recent Conversions and Rollovers Provide a Boost to Roth IRA Balances</t>
  </si>
  <si>
    <t>Median account balances among Roth IRA investors by age, year-end 2020</t>
  </si>
  <si>
    <t>Recent Roth IRA Activity</t>
  </si>
  <si>
    <t>Without recent conversion or recent rollover</t>
  </si>
  <si>
    <t>With recent rollovers</t>
  </si>
  <si>
    <t xml:space="preserve">With recent conversions </t>
  </si>
  <si>
    <t>Figure A.14</t>
  </si>
  <si>
    <t>Roth IRA Withdrawals by Investor Age</t>
  </si>
  <si>
    <r>
      <t>Number and amount of withdrawals</t>
    </r>
    <r>
      <rPr>
        <vertAlign val="superscript"/>
        <sz val="11"/>
        <color indexed="8"/>
        <rFont val="Calibri"/>
        <family val="2"/>
      </rPr>
      <t xml:space="preserve">1 </t>
    </r>
    <r>
      <rPr>
        <sz val="11"/>
        <color indexed="8"/>
        <rFont val="Calibri"/>
        <family val="2"/>
      </rPr>
      <t>from Roth IRAs by age, 2020</t>
    </r>
  </si>
  <si>
    <r>
      <t>Roth IRA investors with withdrawals</t>
    </r>
    <r>
      <rPr>
        <b/>
        <vertAlign val="superscript"/>
        <sz val="11"/>
        <color indexed="8"/>
        <rFont val="Calibri"/>
        <family val="2"/>
      </rPr>
      <t>1</t>
    </r>
  </si>
  <si>
    <r>
      <t>Roth IRA withdrawals</t>
    </r>
    <r>
      <rPr>
        <b/>
        <vertAlign val="superscript"/>
        <sz val="11"/>
        <color indexed="8"/>
        <rFont val="Calibri"/>
        <family val="2"/>
      </rPr>
      <t>1</t>
    </r>
  </si>
  <si>
    <t>Roth IRA withdrawal amount</t>
  </si>
  <si>
    <r>
      <rPr>
        <vertAlign val="superscript"/>
        <sz val="11"/>
        <rFont val="Calibri"/>
        <family val="2"/>
      </rPr>
      <t>1</t>
    </r>
    <r>
      <rPr>
        <sz val="11"/>
        <rFont val="Calibri"/>
        <family val="2"/>
      </rPr>
      <t xml:space="preserve">This group is Roth IRA investors aged 18 or older who had withdrawals from their Roth IRAs in tax year 2020. </t>
    </r>
  </si>
  <si>
    <t>Note: Withdrawals resulting from excess contributions generally are excluded. Components may not add to the total because of rounding.</t>
  </si>
  <si>
    <t>Figure A.16</t>
  </si>
  <si>
    <t xml:space="preserve">Roth IRA Withdrawal Activity by Investor Age and Account Size </t>
  </si>
  <si>
    <t>Percentage of Roth IRA investors with account balances in both 2019 and 2020 who took a withdrawal in 2020 by age and account balance</t>
  </si>
  <si>
    <t>Size of Roth IRA balance at year-end 2019</t>
  </si>
  <si>
    <t>Less than $5,000</t>
  </si>
  <si>
    <t>$5,000 to &lt;$10,000</t>
  </si>
  <si>
    <t>$10,000 to &lt;$20,000</t>
  </si>
  <si>
    <t>$20,000 to &lt;$30,000</t>
  </si>
  <si>
    <t>$30,000 to &lt;$40,000</t>
  </si>
  <si>
    <t>$40,000 to &lt;$70,000</t>
  </si>
  <si>
    <t>$70,000 to &lt;$100,000</t>
  </si>
  <si>
    <t>$100,000 or more</t>
  </si>
  <si>
    <t>19 to 24</t>
  </si>
  <si>
    <t>Note: The sample is 4.2 million Roth IRA investors aged 19 or older in 2020 with Roth IRA balances in both 2019</t>
  </si>
  <si>
    <t xml:space="preserve">and 2020. Age is based on the age of the Roth IRA investor in 2020. Account balance is based on the account balance </t>
  </si>
  <si>
    <t xml:space="preserve">of the Roth IRA investor in 2019. </t>
  </si>
  <si>
    <t>Figure A.15</t>
  </si>
  <si>
    <t xml:space="preserve">Median Withdrawal Ratio by Roth IRA Investor Age and Account Size </t>
  </si>
  <si>
    <t xml:space="preserve">Median percentage of year-end 2019 account balance withdrawn among Roth IRA investors with account balances </t>
  </si>
  <si>
    <t>in both 2019 and 2020 and withdrawals in 2020 by age and account balance</t>
  </si>
  <si>
    <t xml:space="preserve">Note: The sample is 0.2 million Roth IRA investors aged 19 or older who took a withdrawal in 2020 and had an  </t>
  </si>
  <si>
    <t xml:space="preserve">account balance at both year-end 2019 and year-end 2020. Age is based on the age of the Roth IRA investor in </t>
  </si>
  <si>
    <t>2020. Account balance is based on the account balance of the Roth IRA investor in 2019.</t>
  </si>
  <si>
    <t>Figure A.17</t>
  </si>
  <si>
    <t>Roth IRA Balances Tended to Increase with Investor Age</t>
  </si>
  <si>
    <t xml:space="preserve">25th percentile, median, and 75th percentile account balances among Roth IRA investors by age; year-end 2020 </t>
  </si>
  <si>
    <t>25th percentile</t>
  </si>
  <si>
    <t>75th percentile</t>
  </si>
  <si>
    <t xml:space="preserve">Note: The sample is 4.6 million Roth IRA investors aged 18 or older at year-end 2020. </t>
  </si>
  <si>
    <t>Figure A.18</t>
  </si>
  <si>
    <t>Roth IRA Balances by Investor Age</t>
  </si>
  <si>
    <t>Percentage of Roth IRA investors by age</t>
  </si>
  <si>
    <t>Size of Roth IRA balance at year-end 2020</t>
  </si>
  <si>
    <t>$100,000 to &lt;$200,000</t>
  </si>
  <si>
    <t>$200,000 or more</t>
  </si>
  <si>
    <t>Figure A.19</t>
  </si>
  <si>
    <t>Investments in Roth IRAs by Investor Age</t>
  </si>
  <si>
    <t>Percentage of Roth IRA balance by investor age, year-end 2020</t>
  </si>
  <si>
    <r>
      <t>Balanced funds</t>
    </r>
    <r>
      <rPr>
        <b/>
        <vertAlign val="superscript"/>
        <sz val="11"/>
        <color theme="1"/>
        <rFont val="Calibri"/>
        <family val="2"/>
        <scheme val="minor"/>
      </rPr>
      <t>2</t>
    </r>
  </si>
  <si>
    <r>
      <t>Memo: equity holdings</t>
    </r>
    <r>
      <rPr>
        <b/>
        <vertAlign val="superscript"/>
        <sz val="11"/>
        <color theme="1"/>
        <rFont val="Calibri"/>
        <family val="2"/>
        <scheme val="minor"/>
      </rPr>
      <t>5</t>
    </r>
  </si>
  <si>
    <t>Equity portion</t>
  </si>
  <si>
    <t>Non-equity portion</t>
  </si>
  <si>
    <r>
      <t>Equities and equity funds</t>
    </r>
    <r>
      <rPr>
        <b/>
        <vertAlign val="superscript"/>
        <sz val="11"/>
        <color theme="1"/>
        <rFont val="Calibri"/>
        <family val="2"/>
        <scheme val="minor"/>
      </rPr>
      <t>1</t>
    </r>
  </si>
  <si>
    <t>Target date</t>
  </si>
  <si>
    <r>
      <t>Non</t>
    </r>
    <r>
      <rPr>
        <b/>
        <sz val="11"/>
        <color theme="1"/>
        <rFont val="Calibri"/>
        <family val="2"/>
      </rPr>
      <t>–</t>
    </r>
    <r>
      <rPr>
        <b/>
        <sz val="11"/>
        <color theme="1"/>
        <rFont val="Calibri"/>
        <family val="2"/>
        <scheme val="minor"/>
      </rPr>
      <t>target date</t>
    </r>
  </si>
  <si>
    <r>
      <t>Bond and bond funds</t>
    </r>
    <r>
      <rPr>
        <b/>
        <vertAlign val="superscript"/>
        <sz val="11"/>
        <color theme="1"/>
        <rFont val="Calibri"/>
        <family val="2"/>
        <scheme val="minor"/>
      </rPr>
      <t>3</t>
    </r>
  </si>
  <si>
    <t>Money market funds</t>
  </si>
  <si>
    <r>
      <t>Other investments</t>
    </r>
    <r>
      <rPr>
        <b/>
        <vertAlign val="superscript"/>
        <sz val="11"/>
        <color theme="1"/>
        <rFont val="Calibri"/>
        <family val="2"/>
        <scheme val="minor"/>
      </rPr>
      <t>4</t>
    </r>
  </si>
  <si>
    <r>
      <rPr>
        <vertAlign val="superscript"/>
        <sz val="11"/>
        <rFont val="Calibri"/>
        <family val="2"/>
        <scheme val="minor"/>
      </rPr>
      <t>1</t>
    </r>
    <r>
      <rPr>
        <sz val="11"/>
        <rFont val="Calibri"/>
        <family val="2"/>
        <scheme val="minor"/>
      </rPr>
      <t>Equity funds include equity mutual funds, equity closed-end funds, and equity ETFs.</t>
    </r>
  </si>
  <si>
    <r>
      <rPr>
        <vertAlign val="superscript"/>
        <sz val="11"/>
        <rFont val="Calibri"/>
        <family val="2"/>
        <scheme val="minor"/>
      </rPr>
      <t>2</t>
    </r>
    <r>
      <rPr>
        <sz val="11"/>
        <rFont val="Calibri"/>
        <family val="2"/>
        <scheme val="minor"/>
      </rPr>
      <t>Balanced funds invest in a mix of equities and fixed-income securities. The bulk of target date and lifestyle funds is counted in this category.</t>
    </r>
  </si>
  <si>
    <r>
      <rPr>
        <vertAlign val="superscript"/>
        <sz val="11"/>
        <rFont val="Calibri"/>
        <family val="2"/>
        <scheme val="minor"/>
      </rPr>
      <t>3</t>
    </r>
    <r>
      <rPr>
        <sz val="11"/>
        <rFont val="Calibri"/>
        <family val="2"/>
        <scheme val="minor"/>
      </rPr>
      <t>Bond funds include bond mutual funds, bond closed-end funds, and bond ETFs.</t>
    </r>
  </si>
  <si>
    <r>
      <rPr>
        <vertAlign val="superscript"/>
        <sz val="11"/>
        <rFont val="Calibri"/>
        <family val="2"/>
        <scheme val="minor"/>
      </rPr>
      <t>4</t>
    </r>
    <r>
      <rPr>
        <sz val="11"/>
        <rFont val="Calibri"/>
        <family val="2"/>
        <scheme val="minor"/>
      </rPr>
      <t>Other investments include certificate of deposits and unidentifiable assets.</t>
    </r>
  </si>
  <si>
    <r>
      <rPr>
        <vertAlign val="superscript"/>
        <sz val="11"/>
        <rFont val="Calibri"/>
        <family val="2"/>
        <scheme val="minor"/>
      </rPr>
      <t>5</t>
    </r>
    <r>
      <rPr>
        <sz val="11"/>
        <rFont val="Calibri"/>
        <family val="2"/>
        <scheme val="minor"/>
      </rPr>
      <t>Equity holdings are the sum of equities and equity funds and the equity portion of target date and non</t>
    </r>
    <r>
      <rPr>
        <sz val="11"/>
        <rFont val="Calibri"/>
        <family val="2"/>
      </rPr>
      <t>–target date balanced funds.</t>
    </r>
  </si>
  <si>
    <t xml:space="preserve">Note: The sample is 4.6 million Roth IRA investors aged 18 or older at year-end 2020. Percentages are dollar-weighted averages. Row percentages may </t>
  </si>
  <si>
    <t>not add to 100 percent because of rounding.</t>
  </si>
  <si>
    <t>Figure A.20</t>
  </si>
  <si>
    <t>Figure A.21</t>
  </si>
  <si>
    <t>One</t>
  </si>
  <si>
    <t>Two</t>
  </si>
  <si>
    <t>Three</t>
  </si>
  <si>
    <t>Four or more</t>
  </si>
  <si>
    <t>Number of Target Date Funds Owned by Roth IRA Investors</t>
  </si>
  <si>
    <t>Among Roth IRA investors owning target date funds,* percentage of Roth IRA investors by number of target date funds owned, year-end 2020</t>
  </si>
  <si>
    <t>*A target date fund typically rebalances its portfolio to become less focused on growth and more focused</t>
  </si>
  <si>
    <t>on income as it approaches and passes the target date of the fund, which is usually included in the fund’s name.</t>
  </si>
  <si>
    <t>Note: The sample is 0.9 million Roth IRA investors aged 18 or older who owned target date funds at year-end 2020.</t>
  </si>
  <si>
    <t>Figure A.24</t>
  </si>
  <si>
    <t>Role of IRAs in US Household Balance Sheets</t>
  </si>
  <si>
    <r>
      <t>Household financial assets</t>
    </r>
    <r>
      <rPr>
        <b/>
        <vertAlign val="superscript"/>
        <sz val="11"/>
        <color rgb="FF000000"/>
        <rFont val="Calibri"/>
        <family val="2"/>
        <scheme val="minor"/>
      </rPr>
      <t>1</t>
    </r>
  </si>
  <si>
    <t>Other financial assets</t>
  </si>
  <si>
    <t>Traditional IRAs</t>
  </si>
  <si>
    <t>Roth IRAs</t>
  </si>
  <si>
    <t xml:space="preserve">Total IRA assets: </t>
  </si>
  <si>
    <r>
      <t>1</t>
    </r>
    <r>
      <rPr>
        <sz val="11"/>
        <color rgb="FF000000"/>
        <rFont val="Calibri"/>
        <family val="2"/>
        <scheme val="minor"/>
      </rPr>
      <t xml:space="preserve">Household financial assets include deposits, fixed-income securities, stocks, </t>
    </r>
  </si>
  <si>
    <t xml:space="preserve">retirement savings, mutual funds, equity in noncorporate business, and other financial assets. </t>
  </si>
  <si>
    <t xml:space="preserve">Financial assets of nonprofit organizations are also included. Household financial assets do </t>
  </si>
  <si>
    <t>not include the household's primary residence.</t>
  </si>
  <si>
    <t>defined contribution plans.</t>
  </si>
  <si>
    <t xml:space="preserve">Sources: Investment Company Institute, Federal Reserve Board, American Council of Life Insurers, </t>
  </si>
  <si>
    <t>Figure A.22</t>
  </si>
  <si>
    <t>18 to 29</t>
  </si>
  <si>
    <t>30 to 39</t>
  </si>
  <si>
    <t>40 to 49</t>
  </si>
  <si>
    <t>50 to 59</t>
  </si>
  <si>
    <t>2020 IRA Investor Database</t>
  </si>
  <si>
    <t>Traditional</t>
  </si>
  <si>
    <t>Roth</t>
  </si>
  <si>
    <t>SEP and SAR-SEP</t>
  </si>
  <si>
    <t>SIMPLE</t>
  </si>
  <si>
    <t>IRA Investors Represent a Wide Cross Section of Age Groups</t>
  </si>
  <si>
    <t>Number of IRA investors and assets by age, 2020</t>
  </si>
  <si>
    <t>Roth IRA investors</t>
  </si>
  <si>
    <t>Roth IRA assets</t>
  </si>
  <si>
    <t>Traditional IRA investors</t>
  </si>
  <si>
    <t>Traditional IRA assets</t>
  </si>
  <si>
    <t>Share*</t>
  </si>
  <si>
    <t>Billions</t>
  </si>
  <si>
    <t>*Share is the percentage of the total.</t>
  </si>
  <si>
    <t>Sources of New Roth IRAs by Investor Age</t>
  </si>
  <si>
    <r>
      <t>Roth IRA activity of new Roth IRA investors,</t>
    </r>
    <r>
      <rPr>
        <vertAlign val="superscript"/>
        <sz val="11"/>
        <color indexed="8"/>
        <rFont val="Calibri"/>
        <family val="2"/>
      </rPr>
      <t>1</t>
    </r>
    <r>
      <rPr>
        <sz val="11"/>
        <color indexed="8"/>
        <rFont val="Calibri"/>
        <family val="2"/>
      </rPr>
      <t xml:space="preserve"> 2020</t>
    </r>
  </si>
  <si>
    <r>
      <t>New Roth IRA investors</t>
    </r>
    <r>
      <rPr>
        <b/>
        <vertAlign val="superscript"/>
        <sz val="11"/>
        <color indexed="8"/>
        <rFont val="Calibri"/>
        <family val="2"/>
      </rPr>
      <t>1</t>
    </r>
  </si>
  <si>
    <r>
      <t>Source of new account</t>
    </r>
    <r>
      <rPr>
        <b/>
        <vertAlign val="superscript"/>
        <sz val="11"/>
        <color indexed="8"/>
        <rFont val="Calibri"/>
        <family val="2"/>
      </rPr>
      <t>1, 2</t>
    </r>
  </si>
  <si>
    <r>
      <t>Share</t>
    </r>
    <r>
      <rPr>
        <b/>
        <vertAlign val="superscript"/>
        <sz val="11"/>
        <color indexed="8"/>
        <rFont val="Calibri"/>
        <family val="2"/>
      </rPr>
      <t>3</t>
    </r>
  </si>
  <si>
    <t>Only</t>
  </si>
  <si>
    <t>Combination of contribution,</t>
  </si>
  <si>
    <t>Changed financial</t>
  </si>
  <si>
    <t>contribution</t>
  </si>
  <si>
    <t>conversion</t>
  </si>
  <si>
    <t>rollover</t>
  </si>
  <si>
    <t>conversion, or rollover</t>
  </si>
  <si>
    <r>
      <t>services firm</t>
    </r>
    <r>
      <rPr>
        <b/>
        <vertAlign val="superscript"/>
        <sz val="11"/>
        <color indexed="8"/>
        <rFont val="Calibri"/>
        <family val="2"/>
      </rPr>
      <t>4</t>
    </r>
  </si>
  <si>
    <r>
      <t>Excluding Roth IRA investors who changed financial services firms</t>
    </r>
    <r>
      <rPr>
        <b/>
        <vertAlign val="superscript"/>
        <sz val="11"/>
        <rFont val="Calibri"/>
        <family val="2"/>
        <scheme val="minor"/>
      </rPr>
      <t>4</t>
    </r>
  </si>
  <si>
    <r>
      <rPr>
        <vertAlign val="superscript"/>
        <sz val="11"/>
        <rFont val="Calibri"/>
        <family val="2"/>
      </rPr>
      <t>1</t>
    </r>
    <r>
      <rPr>
        <sz val="11"/>
        <rFont val="Calibri"/>
        <family val="2"/>
      </rPr>
      <t xml:space="preserve">New Roth IRAs are accounts that did not exist in the IRA Investor Database in 2019. </t>
    </r>
  </si>
  <si>
    <r>
      <rPr>
        <vertAlign val="superscript"/>
        <sz val="11"/>
        <rFont val="Calibri"/>
        <family val="2"/>
      </rPr>
      <t>2</t>
    </r>
    <r>
      <rPr>
        <sz val="11"/>
        <rFont val="Calibri"/>
        <family val="2"/>
      </rPr>
      <t>Row percentages may not add to 100 percent because of rounding.</t>
    </r>
  </si>
  <si>
    <r>
      <rPr>
        <vertAlign val="superscript"/>
        <sz val="11"/>
        <rFont val="Calibri"/>
        <family val="2"/>
      </rPr>
      <t>3</t>
    </r>
    <r>
      <rPr>
        <sz val="11"/>
        <rFont val="Calibri"/>
        <family val="2"/>
      </rPr>
      <t>Share is the percentage of the total.</t>
    </r>
  </si>
  <si>
    <r>
      <rPr>
        <vertAlign val="superscript"/>
        <sz val="11"/>
        <color indexed="8"/>
        <rFont val="Calibri"/>
        <family val="2"/>
      </rPr>
      <t>4</t>
    </r>
    <r>
      <rPr>
        <sz val="11"/>
        <color indexed="8"/>
        <rFont val="Calibri"/>
        <family val="2"/>
      </rPr>
      <t>These accounts are often asset transfers to a new provider and thus are unlikely to represent a new Roth IRA investor.</t>
    </r>
  </si>
  <si>
    <t>Exposure to Equity Holdings Among Roth IRA Investors by Account Size</t>
  </si>
  <si>
    <t xml:space="preserve">Percentage of Roth IRA investors by age, year-end </t>
  </si>
  <si>
    <t>Equity holdings in all Roth IRAs</t>
  </si>
  <si>
    <t>&gt;0% to 20%</t>
  </si>
  <si>
    <t>&gt;20% to 40%</t>
  </si>
  <si>
    <t>&gt;40% to 60%</t>
  </si>
  <si>
    <t>&gt;60% to 80%</t>
  </si>
  <si>
    <t>&gt;80% to &lt;100%</t>
  </si>
  <si>
    <t>Equity holdings in Roth IRAs with balances of $5,000 or less</t>
  </si>
  <si>
    <t>Equity holdings in Roth IRAs with balances of more than $5,000</t>
  </si>
  <si>
    <t xml:space="preserve"> </t>
  </si>
  <si>
    <t xml:space="preserve">   </t>
  </si>
  <si>
    <t xml:space="preserve">  </t>
  </si>
  <si>
    <t>Figure A.25</t>
  </si>
  <si>
    <t>Figure A.26</t>
  </si>
  <si>
    <t>Figure A.23</t>
  </si>
  <si>
    <t>The IRA Investor Database Covers All IRA Types</t>
  </si>
  <si>
    <t>Note: The sample is 2.0 million Roth IRA investors aged 28 or older in 2020 with an account balance from</t>
  </si>
  <si>
    <t>Note: The sample is 2.0 million Roth IRA investors aged 28 or older in 2020 with an account balance</t>
  </si>
  <si>
    <t>Note: The sample is 4.6 million Roth IRA investors aged 18 or older at year-end 2020. Row percentages may not add to 100 percent because of rounding.</t>
  </si>
  <si>
    <t xml:space="preserve">Distribution of IRA investors and assets, percentage of total, year-end 2020 </t>
  </si>
  <si>
    <t>Type of IRA</t>
  </si>
  <si>
    <t>Percentage of IRA assets</t>
  </si>
  <si>
    <t xml:space="preserve">Note: The 2020 IRS universe includes 65.0 million IRA investors with $12.7 trillion in assets at year-end 2020. The 2020 IRA </t>
  </si>
  <si>
    <t xml:space="preserve">Investor Database includes 11.4 million IRA investors with $1.4 trillion in assets at year-end 2020. </t>
  </si>
  <si>
    <r>
      <t>Sources: The IRA Investor Database</t>
    </r>
    <r>
      <rPr>
        <vertAlign val="superscript"/>
        <sz val="11"/>
        <color rgb="FF000000"/>
        <rFont val="Calibri"/>
        <family val="2"/>
        <scheme val="minor"/>
      </rPr>
      <t xml:space="preserve">TM </t>
    </r>
    <r>
      <rPr>
        <sz val="11"/>
        <color rgb="FF000000"/>
        <rFont val="Calibri"/>
        <family val="2"/>
        <scheme val="minor"/>
      </rPr>
      <t>and Internal Revenue Service Statistics of Income Division</t>
    </r>
  </si>
  <si>
    <r>
      <t>Percentage of IRA investors</t>
    </r>
    <r>
      <rPr>
        <b/>
        <vertAlign val="superscript"/>
        <sz val="11"/>
        <color theme="1"/>
        <rFont val="Calibri"/>
        <family val="2"/>
        <scheme val="minor"/>
      </rPr>
      <t>1</t>
    </r>
  </si>
  <si>
    <r>
      <t>2020 IRS Universe</t>
    </r>
    <r>
      <rPr>
        <vertAlign val="superscript"/>
        <sz val="11"/>
        <color theme="1"/>
        <rFont val="Calibri"/>
        <family val="2"/>
        <scheme val="minor"/>
      </rPr>
      <t>2</t>
    </r>
  </si>
  <si>
    <r>
      <t>1</t>
    </r>
    <r>
      <rPr>
        <sz val="11"/>
        <color rgb="FF000000"/>
        <rFont val="Calibri"/>
        <family val="2"/>
        <scheme val="minor"/>
      </rPr>
      <t>These percentages add to more than 100 percent because investors may own more than one type of IRA.</t>
    </r>
  </si>
  <si>
    <r>
      <t>2</t>
    </r>
    <r>
      <rPr>
        <sz val="11"/>
        <color rgb="FF000000"/>
        <rFont val="Calibri"/>
        <family val="2"/>
        <scheme val="minor"/>
      </rPr>
      <t>In the IRS universe, data are for IRA investors of all ages.</t>
    </r>
  </si>
  <si>
    <t>Total household financial assets:</t>
  </si>
  <si>
    <t>18 to 59</t>
  </si>
  <si>
    <t>Combination of contribution, conversion, and/or rollover</t>
  </si>
  <si>
    <t>Rollover only</t>
  </si>
  <si>
    <t>Conversion only</t>
  </si>
  <si>
    <t>Contribution only</t>
  </si>
  <si>
    <r>
      <rPr>
        <vertAlign val="superscript"/>
        <sz val="11"/>
        <rFont val="Calibri"/>
        <family val="2"/>
      </rPr>
      <t>3</t>
    </r>
    <r>
      <rPr>
        <sz val="11"/>
        <rFont val="Calibri"/>
        <family val="2"/>
      </rPr>
      <t>New Roth IRAs are accounts that did not exist in the IRA Investor Database in 2019.</t>
    </r>
  </si>
  <si>
    <r>
      <t>new accounts</t>
    </r>
    <r>
      <rPr>
        <b/>
        <vertAlign val="superscript"/>
        <sz val="11"/>
        <color theme="1"/>
        <rFont val="Calibri"/>
        <family val="2"/>
        <scheme val="minor"/>
      </rPr>
      <t>3</t>
    </r>
  </si>
  <si>
    <r>
      <t>who made contributions</t>
    </r>
    <r>
      <rPr>
        <b/>
        <vertAlign val="superscript"/>
        <sz val="11"/>
        <color indexed="8"/>
        <rFont val="Calibri"/>
        <family val="2"/>
      </rPr>
      <t>1</t>
    </r>
  </si>
  <si>
    <t>contributions that created</t>
  </si>
  <si>
    <t xml:space="preserve">Percentage of </t>
  </si>
  <si>
    <t>Percentage of</t>
  </si>
  <si>
    <t xml:space="preserve">Memo:  </t>
  </si>
  <si>
    <r>
      <t>Number of Roth IRA investors and Roth IRA contributors</t>
    </r>
    <r>
      <rPr>
        <vertAlign val="superscript"/>
        <sz val="11"/>
        <color indexed="8"/>
        <rFont val="Calibri"/>
        <family val="2"/>
      </rPr>
      <t xml:space="preserve">1 </t>
    </r>
    <r>
      <rPr>
        <sz val="11"/>
        <color indexed="8"/>
        <rFont val="Calibri"/>
        <family val="2"/>
      </rPr>
      <t>by age, 2020</t>
    </r>
  </si>
  <si>
    <t>Contribution Activity of Roth IRA Investors by Investor Age</t>
  </si>
  <si>
    <t>Total</t>
  </si>
  <si>
    <t>Made no contribution</t>
  </si>
  <si>
    <r>
      <rPr>
        <vertAlign val="superscript"/>
        <sz val="11"/>
        <rFont val="Calibri"/>
        <family val="2"/>
      </rPr>
      <t>3</t>
    </r>
    <r>
      <rPr>
        <sz val="11"/>
        <rFont val="Calibri"/>
        <family val="2"/>
      </rPr>
      <t>New Roth IRAs are accounts that did not exist in The IRA Investor Database in 2019.</t>
    </r>
  </si>
  <si>
    <r>
      <t>who made conversions</t>
    </r>
    <r>
      <rPr>
        <b/>
        <vertAlign val="superscript"/>
        <sz val="11"/>
        <color indexed="8"/>
        <rFont val="Calibri"/>
        <family val="2"/>
      </rPr>
      <t>1</t>
    </r>
  </si>
  <si>
    <t xml:space="preserve">that created </t>
  </si>
  <si>
    <t>Percentage of conversions</t>
  </si>
  <si>
    <r>
      <t>Number of Roth IRA investors and Roth IRA investors with conversions</t>
    </r>
    <r>
      <rPr>
        <vertAlign val="superscript"/>
        <sz val="11"/>
        <color indexed="8"/>
        <rFont val="Calibri"/>
        <family val="2"/>
      </rPr>
      <t xml:space="preserve">1 </t>
    </r>
    <r>
      <rPr>
        <sz val="11"/>
        <color indexed="8"/>
        <rFont val="Calibri"/>
        <family val="2"/>
      </rPr>
      <t>by age, 2020</t>
    </r>
  </si>
  <si>
    <t>Conversion Activity of Roth IRA Investors by Investor Age</t>
  </si>
  <si>
    <t>25 or older</t>
  </si>
  <si>
    <r>
      <t>who had withdrawals</t>
    </r>
    <r>
      <rPr>
        <b/>
        <vertAlign val="superscript"/>
        <sz val="11"/>
        <color indexed="8"/>
        <rFont val="Calibri"/>
        <family val="2"/>
      </rPr>
      <t>1</t>
    </r>
  </si>
  <si>
    <t>Memo: percentage of</t>
  </si>
  <si>
    <r>
      <t>Number of Roth IRA investors and Roth IRA investors with withdrawals</t>
    </r>
    <r>
      <rPr>
        <vertAlign val="superscript"/>
        <sz val="11"/>
        <color indexed="8"/>
        <rFont val="Calibri"/>
        <family val="2"/>
      </rPr>
      <t xml:space="preserve">1 </t>
    </r>
    <r>
      <rPr>
        <sz val="11"/>
        <color indexed="8"/>
        <rFont val="Calibri"/>
        <family val="2"/>
      </rPr>
      <t>by age, 2020</t>
    </r>
  </si>
  <si>
    <t>Withdrawal Activity of Roth IRA Investors by Investor Age</t>
  </si>
  <si>
    <t>or older at year-end 2020. Percentages are dollar-weighted averages. Percentages may not add to the total because of rounding.</t>
  </si>
  <si>
    <t xml:space="preserve">Note: The samples are 4.9 million Roth IRA investors aged 18 or older at year-end 2010 and 4.6 million Roth IRA investors aged 18  </t>
  </si>
  <si>
    <r>
      <t>2</t>
    </r>
    <r>
      <rPr>
        <sz val="11"/>
        <color rgb="FF000000"/>
        <rFont val="Calibri"/>
        <family val="2"/>
        <scheme val="minor"/>
      </rPr>
      <t xml:space="preserve">Balanced funds invest in a mix of equities and fixed-income securities. </t>
    </r>
  </si>
  <si>
    <r>
      <t>1</t>
    </r>
    <r>
      <rPr>
        <sz val="11"/>
        <color rgb="FF000000"/>
        <rFont val="Calibri"/>
        <family val="2"/>
        <scheme val="minor"/>
      </rPr>
      <t>Equity funds include equity mutual funds, equity closed-end funds, and equity ETFs.</t>
    </r>
  </si>
  <si>
    <r>
      <t>balanced funds</t>
    </r>
    <r>
      <rPr>
        <b/>
        <vertAlign val="superscript"/>
        <sz val="11"/>
        <color theme="1"/>
        <rFont val="Calibri"/>
        <family val="2"/>
        <scheme val="minor"/>
      </rPr>
      <t>2</t>
    </r>
  </si>
  <si>
    <t>funds</t>
  </si>
  <si>
    <r>
      <t>equity funds</t>
    </r>
    <r>
      <rPr>
        <b/>
        <vertAlign val="superscript"/>
        <sz val="11"/>
        <color theme="1"/>
        <rFont val="Calibri"/>
        <family val="2"/>
        <scheme val="minor"/>
      </rPr>
      <t>1</t>
    </r>
  </si>
  <si>
    <r>
      <t>non</t>
    </r>
    <r>
      <rPr>
        <b/>
        <sz val="11"/>
        <color theme="1"/>
        <rFont val="Calibri"/>
        <family val="2"/>
      </rPr>
      <t xml:space="preserve">–target date </t>
    </r>
  </si>
  <si>
    <t>of target date</t>
  </si>
  <si>
    <t>Equities and</t>
  </si>
  <si>
    <t xml:space="preserve">Equity portion of </t>
  </si>
  <si>
    <t>Percentage of Roth IRA balance by investor age, year-end</t>
  </si>
  <si>
    <r>
      <t>Share of Roth IRA Balances Allocated to Equity Holdings Has Increased Slightly Since 2010</t>
    </r>
    <r>
      <rPr>
        <sz val="11"/>
        <color rgb="FF000000"/>
        <rFont val="Calibri"/>
        <family val="2"/>
        <scheme val="minor"/>
      </rPr>
      <t xml:space="preserve"> </t>
    </r>
  </si>
  <si>
    <t>Paths to Roth IRA Ownership</t>
  </si>
  <si>
    <t>Percentage of new Roth IRAs</t>
  </si>
  <si>
    <t xml:space="preserve">Note: New Roth IRAs are accounts that did not exist in the IRA Investor Database in the prior year and were opened by one of the paths in the year indicated. The calculation excludes Roth IRAs that changed </t>
  </si>
  <si>
    <t xml:space="preserve">financial services firms. See Figure A.4 in the appendix for additional information on 2020. Components may not add to 100 percent because of rounding. </t>
  </si>
  <si>
    <t>Made full age-allowed</t>
  </si>
  <si>
    <t xml:space="preserve">Made at least </t>
  </si>
  <si>
    <t xml:space="preserve">Total at </t>
  </si>
  <si>
    <t>a $6,000 contribution</t>
  </si>
  <si>
    <t>the limit</t>
  </si>
  <si>
    <t>Contributed at the limit in 2019</t>
  </si>
  <si>
    <t>Made no contribution in 2020</t>
  </si>
  <si>
    <t>Contributed less than the limit in 2019</t>
  </si>
  <si>
    <t>Made no contribution in 2019</t>
  </si>
  <si>
    <t>Older Roth IRA Contributors Were More Likely to Contribute at the Limit</t>
  </si>
  <si>
    <r>
      <t>Percentage of Roth IRA contributors</t>
    </r>
    <r>
      <rPr>
        <vertAlign val="superscript"/>
        <sz val="11"/>
        <color theme="1"/>
        <rFont val="Calibri"/>
        <family val="2"/>
        <scheme val="minor"/>
      </rPr>
      <t>1</t>
    </r>
    <r>
      <rPr>
        <sz val="11"/>
        <color theme="1"/>
        <rFont val="Calibri"/>
        <family val="2"/>
        <scheme val="minor"/>
      </rPr>
      <t xml:space="preserve"> at the limit</t>
    </r>
    <r>
      <rPr>
        <vertAlign val="superscript"/>
        <sz val="11"/>
        <color theme="1"/>
        <rFont val="Calibri"/>
        <family val="2"/>
        <scheme val="minor"/>
      </rPr>
      <t>2</t>
    </r>
    <r>
      <rPr>
        <sz val="11"/>
        <color theme="1"/>
        <rFont val="Calibri"/>
        <family val="2"/>
        <scheme val="minor"/>
      </rPr>
      <t xml:space="preserve"> by age, tax year 2020</t>
    </r>
  </si>
  <si>
    <t>Amount of Roth IRA contribution</t>
  </si>
  <si>
    <t xml:space="preserve">Note: Components may not add to the total because of rounding. The sample is 1.6 million Roth IRA investors aged 18 or older with contributions in tax year 2020. </t>
  </si>
  <si>
    <t>Most Roth IRA Investors at the Limit in Tax Year 2019 Continued to Contribute at the Limit in Tax Year 2020</t>
  </si>
  <si>
    <t>Percentage of Roth IRA investors present in both 2019 and 2020</t>
  </si>
  <si>
    <t xml:space="preserve">Percentage of Roth IRA investors present in both 2019 and 2020 </t>
  </si>
  <si>
    <t>*The contribution limit in tax years 2019 and 2020 was $6,000 for Roth IRA investors younger than 50 and $7,000 for Roth IRA investors aged 50 or older. Income limits may phase these amounts down for some taxpayers. Investors were considered at the limit if they contributed their full age-allowed amount.</t>
  </si>
  <si>
    <t>2019 contribution amount</t>
  </si>
  <si>
    <t>Contributed at the limit*</t>
  </si>
  <si>
    <t>Contributed less than the limit*</t>
  </si>
  <si>
    <t>2020 contribution amount</t>
  </si>
  <si>
    <t>Contributed at the limit in 2020*</t>
  </si>
  <si>
    <t>Contributed less than the limit in 2020*</t>
  </si>
  <si>
    <t>Note: The sample is 4.2 million Roth IRA investors aged 19 or older in 2020 with Roth IRA balances in both 2019 and 2020.</t>
  </si>
  <si>
    <t>Trillions of dollars, year-end 2023</t>
  </si>
  <si>
    <t>and Internal Revenue Service Statistics of Income Division; see Investment Company Institute 2024</t>
  </si>
  <si>
    <r>
      <t>IRAs</t>
    </r>
    <r>
      <rPr>
        <vertAlign val="superscript"/>
        <sz val="11"/>
        <color theme="1"/>
        <rFont val="Calibri"/>
        <family val="2"/>
        <scheme val="minor"/>
      </rPr>
      <t>2</t>
    </r>
  </si>
  <si>
    <r>
      <t>Other retirement assets</t>
    </r>
    <r>
      <rPr>
        <vertAlign val="superscript"/>
        <sz val="11"/>
        <color rgb="FF000000"/>
        <rFont val="Calibri"/>
        <family val="2"/>
        <scheme val="minor"/>
      </rPr>
      <t>3</t>
    </r>
  </si>
  <si>
    <r>
      <t>Memo: IRA assets</t>
    </r>
    <r>
      <rPr>
        <b/>
        <vertAlign val="superscript"/>
        <sz val="11"/>
        <color theme="1"/>
        <rFont val="Calibri"/>
        <family val="2"/>
        <scheme val="minor"/>
      </rPr>
      <t>2</t>
    </r>
  </si>
  <si>
    <r>
      <t>Employer-sponsored IRAs</t>
    </r>
    <r>
      <rPr>
        <vertAlign val="superscript"/>
        <sz val="11"/>
        <color theme="1"/>
        <rFont val="Calibri"/>
        <family val="2"/>
        <scheme val="minor"/>
      </rPr>
      <t>4</t>
    </r>
  </si>
  <si>
    <r>
      <rPr>
        <vertAlign val="superscript"/>
        <sz val="11"/>
        <color rgb="FF000000"/>
        <rFont val="Calibri"/>
        <family val="2"/>
        <scheme val="minor"/>
      </rPr>
      <t>2</t>
    </r>
    <r>
      <rPr>
        <sz val="11"/>
        <color rgb="FF000000"/>
        <rFont val="Calibri"/>
        <family val="2"/>
        <scheme val="minor"/>
      </rPr>
      <t>IRA asset data are estimated.</t>
    </r>
  </si>
  <si>
    <r>
      <t>3</t>
    </r>
    <r>
      <rPr>
        <sz val="11"/>
        <color rgb="FF000000"/>
        <rFont val="Calibri"/>
        <family val="2"/>
        <scheme val="minor"/>
      </rPr>
      <t xml:space="preserve">Other retirement assets include annuities and employer-sponsored defined benefit and </t>
    </r>
  </si>
  <si>
    <r>
      <t>4</t>
    </r>
    <r>
      <rPr>
        <sz val="11"/>
        <color rgb="FF000000"/>
        <rFont val="Calibri"/>
        <family val="2"/>
        <scheme val="minor"/>
      </rPr>
      <t xml:space="preserve">Employer-sponsored IRAs include SEP IRAs, SAR-SEP IRAs, and SIMPLE IRAs. </t>
    </r>
  </si>
  <si>
    <t>Figure A.27</t>
  </si>
  <si>
    <t>Figure A.28</t>
  </si>
  <si>
    <t>Figure A.29</t>
  </si>
  <si>
    <t>Figure A.30</t>
  </si>
  <si>
    <t>Figure A.31</t>
  </si>
  <si>
    <t>Figure A.32</t>
  </si>
  <si>
    <t>Figure A.33</t>
  </si>
  <si>
    <t>Chapter 1: Following Roth IRA Investors over Time</t>
  </si>
  <si>
    <t>Appendix</t>
  </si>
  <si>
    <t>Chapter 2: Roth IRA Investors’ Contribution Activity in 2020</t>
  </si>
  <si>
    <t xml:space="preserve">Chapter 3: Roth IRA Investors’ Conversion and Rollover Activity in 2020 </t>
  </si>
  <si>
    <t xml:space="preserve">Chapter 4: Roth IRA Investors’ Withdrawal Activity in 2020 </t>
  </si>
  <si>
    <t xml:space="preserve">Chapter 5: Roth IRA Investors’ Balances at Year-End 2020 </t>
  </si>
  <si>
    <t>Chapter 6: Snapshots of Investments in Roth IRAs at Year-End 2010 and Year-End 2020</t>
  </si>
  <si>
    <t>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</si>
</sst>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3" formatCode="_(* #,##0.00_);_(* \(#,##0.00\);_(* &quot;-&quot;??_);_(@_)"/>
    <numFmt numFmtId="164" formatCode="&quot;$&quot;#,##0.0"/>
    <numFmt numFmtId="165" formatCode="0.0"/>
    <numFmt numFmtId="166" formatCode="#,##0.0"/>
    <numFmt numFmtId="167" formatCode="&quot;$&quot;#,##0"/>
    <numFmt numFmtId="168" formatCode="\ #,##0.0\ᵉ"/>
    <numFmt numFmtId="169" formatCode="0.0%"/>
  </numFmts>
  <fonts count="32">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name val="Calibri"/>
      <family val="2"/>
      <scheme val="minor"/>
    </font>
    <font>
      <sz val="11"/>
      <name val="Calibri"/>
      <family val="2"/>
      <scheme val="minor"/>
    </font>
    <font>
      <sz val="11"/>
      <color rgb="FF0070C0"/>
      <name val="Calibri"/>
      <family val="2"/>
      <scheme val="minor"/>
    </font>
    <font>
      <sz val="11"/>
      <color indexed="14"/>
      <name val="Calibri"/>
      <family val="2"/>
      <scheme val="minor"/>
    </font>
    <font>
      <sz val="10"/>
      <name val="Palatino"/>
      <family val="1"/>
    </font>
    <font>
      <b/>
      <sz val="11"/>
      <color rgb="FF0070C0"/>
      <name val="Calibri"/>
      <family val="2"/>
      <scheme val="minor"/>
    </font>
    <font>
      <b/>
      <vertAlign val="superscript"/>
      <sz val="11"/>
      <name val="Calibri"/>
      <family val="2"/>
      <scheme val="minor"/>
    </font>
    <font>
      <sz val="10"/>
      <color theme="1"/>
      <name val="Arial"/>
      <family val="2"/>
    </font>
    <font>
      <vertAlign val="superscript"/>
      <sz val="11"/>
      <name val="Calibri"/>
      <family val="2"/>
      <scheme val="minor"/>
    </font>
    <font>
      <u/>
      <sz val="11"/>
      <color theme="10"/>
      <name val="Calibri"/>
      <family val="2"/>
      <scheme val="minor"/>
    </font>
    <font>
      <b/>
      <sz val="11"/>
      <color rgb="FF000000"/>
      <name val="Calibri"/>
      <family val="2"/>
      <scheme val="minor"/>
    </font>
    <font>
      <sz val="11"/>
      <color rgb="FF000000"/>
      <name val="Calibri"/>
      <family val="2"/>
      <scheme val="minor"/>
    </font>
    <font>
      <vertAlign val="superscript"/>
      <sz val="11"/>
      <color rgb="FF000000"/>
      <name val="Calibri"/>
      <family val="2"/>
      <scheme val="minor"/>
    </font>
    <font>
      <vertAlign val="superscript"/>
      <sz val="11"/>
      <color theme="1"/>
      <name val="Calibri"/>
      <family val="2"/>
      <scheme val="minor"/>
    </font>
    <font>
      <b/>
      <vertAlign val="superscript"/>
      <sz val="11"/>
      <color theme="1"/>
      <name val="Calibri"/>
      <family val="2"/>
      <scheme val="minor"/>
    </font>
    <font>
      <i/>
      <sz val="11"/>
      <color theme="1"/>
      <name val="Calibri"/>
      <family val="2"/>
      <scheme val="minor"/>
    </font>
    <font>
      <vertAlign val="superscript"/>
      <sz val="11"/>
      <color indexed="8"/>
      <name val="Calibri"/>
      <family val="2"/>
    </font>
    <font>
      <sz val="11"/>
      <color indexed="8"/>
      <name val="Calibri"/>
      <family val="2"/>
    </font>
    <font>
      <b/>
      <vertAlign val="superscript"/>
      <sz val="11"/>
      <color indexed="8"/>
      <name val="Calibri"/>
      <family val="2"/>
    </font>
    <font>
      <sz val="11"/>
      <name val="Calibri"/>
      <family val="2"/>
    </font>
    <font>
      <vertAlign val="superscript"/>
      <sz val="11"/>
      <name val="Calibri"/>
      <family val="2"/>
    </font>
    <font>
      <b/>
      <sz val="11"/>
      <name val="Calibri"/>
      <family val="2"/>
    </font>
    <font>
      <i/>
      <sz val="11"/>
      <name val="Calibri"/>
      <family val="2"/>
    </font>
    <font>
      <i/>
      <sz val="11"/>
      <color rgb="FF000000"/>
      <name val="Calibri"/>
      <family val="2"/>
      <scheme val="minor"/>
    </font>
    <font>
      <b/>
      <sz val="11"/>
      <color theme="1"/>
      <name val="Calibri"/>
      <family val="2"/>
    </font>
    <font>
      <b/>
      <vertAlign val="superscript"/>
      <sz val="11"/>
      <color rgb="FF000000"/>
      <name val="Calibri"/>
      <family val="2"/>
      <scheme val="minor"/>
    </font>
    <font>
      <sz val="11"/>
      <color theme="4"/>
      <name val="Calibri"/>
      <family val="2"/>
      <scheme val="minor"/>
    </font>
    <font>
      <b/>
      <sz val="10"/>
      <color rgb="FF000000"/>
      <name val="Calibri"/>
      <family val="2"/>
      <scheme val="minor"/>
    </font>
  </fonts>
  <fills count="2">
    <fill>
      <patternFill patternType="none"/>
    </fill>
    <fill>
      <patternFill patternType="gray125"/>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10">
    <xf numFmtId="0" fontId="0" fillId="0" borderId="0"/>
    <xf numFmtId="0" fontId="3" fillId="0" borderId="0"/>
    <xf numFmtId="43" fontId="3" fillId="0" borderId="0" applyFont="0" applyFill="0" applyBorder="0" applyAlignment="0" applyProtection="0"/>
    <xf numFmtId="0" fontId="3" fillId="0" borderId="0"/>
    <xf numFmtId="0" fontId="8" fillId="0" borderId="0"/>
    <xf numFmtId="0" fontId="8" fillId="0" borderId="0"/>
    <xf numFmtId="0" fontId="3" fillId="0" borderId="0"/>
    <xf numFmtId="0" fontId="13" fillId="0" borderId="0" applyNumberFormat="0" applyFill="0" applyBorder="0" applyAlignment="0" applyProtection="0"/>
    <xf numFmtId="43" fontId="3" fillId="0" borderId="0" applyFont="0" applyFill="0" applyBorder="0" applyAlignment="0" applyProtection="0"/>
    <xf numFmtId="0" fontId="8" fillId="0" borderId="0"/>
  </cellStyleXfs>
  <cellXfs count="142">
    <xf numFmtId="0" fontId="0" fillId="0" borderId="0" xfId="0"/>
    <xf numFmtId="0" fontId="4" fillId="0" borderId="0" xfId="1" applyFont="1"/>
    <xf numFmtId="0" fontId="5" fillId="0" borderId="0" xfId="1" applyFont="1" applyAlignment="1">
      <alignment horizontal="center"/>
    </xf>
    <xf numFmtId="0" fontId="5" fillId="0" borderId="0" xfId="1" applyFont="1"/>
    <xf numFmtId="43" fontId="6" fillId="0" borderId="0" xfId="2" applyFont="1" applyFill="1"/>
    <xf numFmtId="0" fontId="7" fillId="0" borderId="0" xfId="1" applyFont="1"/>
    <xf numFmtId="0" fontId="4" fillId="0" borderId="0" xfId="3" applyFont="1"/>
    <xf numFmtId="0" fontId="4" fillId="0" borderId="1" xfId="4" applyFont="1" applyBorder="1" applyAlignment="1">
      <alignment horizontal="left"/>
    </xf>
    <xf numFmtId="0" fontId="4" fillId="0" borderId="1" xfId="4" applyFont="1" applyBorder="1" applyAlignment="1">
      <alignment horizontal="center"/>
    </xf>
    <xf numFmtId="0" fontId="5" fillId="0" borderId="0" xfId="4" applyFont="1"/>
    <xf numFmtId="43" fontId="9" fillId="0" borderId="0" xfId="2" applyFont="1" applyFill="1" applyBorder="1"/>
    <xf numFmtId="0" fontId="4" fillId="0" borderId="0" xfId="4" applyFont="1" applyAlignment="1">
      <alignment horizontal="left"/>
    </xf>
    <xf numFmtId="0" fontId="4" fillId="0" borderId="2" xfId="4" applyFont="1" applyBorder="1" applyAlignment="1">
      <alignment horizontal="centerContinuous"/>
    </xf>
    <xf numFmtId="0" fontId="4" fillId="0" borderId="3" xfId="4" applyFont="1" applyBorder="1" applyAlignment="1">
      <alignment horizontal="center"/>
    </xf>
    <xf numFmtId="0" fontId="4" fillId="0" borderId="0" xfId="4" applyFont="1" applyAlignment="1">
      <alignment horizontal="center" wrapText="1"/>
    </xf>
    <xf numFmtId="0" fontId="4" fillId="0" borderId="5" xfId="4" applyFont="1" applyBorder="1" applyAlignment="1">
      <alignment horizontal="center" wrapText="1"/>
    </xf>
    <xf numFmtId="43" fontId="6" fillId="0" borderId="0" xfId="2" applyFont="1" applyFill="1" applyBorder="1"/>
    <xf numFmtId="0" fontId="5" fillId="0" borderId="0" xfId="4" applyFont="1" applyAlignment="1">
      <alignment horizontal="center"/>
    </xf>
    <xf numFmtId="0" fontId="5" fillId="0" borderId="1" xfId="4" applyFont="1" applyBorder="1" applyAlignment="1">
      <alignment horizontal="center"/>
    </xf>
    <xf numFmtId="0" fontId="5" fillId="0" borderId="6" xfId="4" applyFont="1" applyBorder="1" applyAlignment="1">
      <alignment horizontal="center"/>
    </xf>
    <xf numFmtId="0" fontId="1" fillId="0" borderId="0" xfId="4" applyFont="1" applyAlignment="1">
      <alignment horizontal="left"/>
    </xf>
    <xf numFmtId="164" fontId="11" fillId="0" borderId="4" xfId="4" applyNumberFormat="1" applyFont="1" applyBorder="1" applyAlignment="1">
      <alignment horizontal="center"/>
    </xf>
    <xf numFmtId="165" fontId="11" fillId="0" borderId="0" xfId="4" applyNumberFormat="1" applyFont="1" applyAlignment="1">
      <alignment horizontal="center"/>
    </xf>
    <xf numFmtId="166" fontId="11" fillId="0" borderId="0" xfId="4" applyNumberFormat="1" applyFont="1" applyAlignment="1">
      <alignment horizontal="center"/>
    </xf>
    <xf numFmtId="167" fontId="11" fillId="0" borderId="0" xfId="4" applyNumberFormat="1" applyFont="1" applyAlignment="1">
      <alignment horizontal="center"/>
    </xf>
    <xf numFmtId="1" fontId="11" fillId="0" borderId="0" xfId="4" applyNumberFormat="1" applyFont="1" applyAlignment="1">
      <alignment horizontal="center"/>
    </xf>
    <xf numFmtId="165" fontId="5" fillId="0" borderId="0" xfId="4" applyNumberFormat="1" applyFont="1"/>
    <xf numFmtId="164" fontId="11" fillId="0" borderId="0" xfId="4" applyNumberFormat="1" applyFont="1" applyAlignment="1">
      <alignment horizontal="center"/>
    </xf>
    <xf numFmtId="168" fontId="11" fillId="0" borderId="0" xfId="4" applyNumberFormat="1" applyFont="1" applyAlignment="1">
      <alignment horizontal="center"/>
    </xf>
    <xf numFmtId="166" fontId="11" fillId="0" borderId="0" xfId="5" applyNumberFormat="1" applyFont="1" applyAlignment="1">
      <alignment horizontal="center"/>
    </xf>
    <xf numFmtId="0" fontId="11" fillId="0" borderId="0" xfId="4" applyFont="1" applyAlignment="1">
      <alignment horizontal="center"/>
    </xf>
    <xf numFmtId="168" fontId="11" fillId="0" borderId="0" xfId="5" applyNumberFormat="1" applyFont="1" applyAlignment="1">
      <alignment horizontal="center"/>
    </xf>
    <xf numFmtId="0" fontId="1" fillId="0" borderId="1" xfId="4" applyFont="1" applyBorder="1" applyAlignment="1">
      <alignment horizontal="left"/>
    </xf>
    <xf numFmtId="166" fontId="11" fillId="0" borderId="1" xfId="5" applyNumberFormat="1" applyFont="1" applyBorder="1" applyAlignment="1">
      <alignment horizontal="center"/>
    </xf>
    <xf numFmtId="168" fontId="11" fillId="0" borderId="1" xfId="5" applyNumberFormat="1" applyFont="1" applyBorder="1" applyAlignment="1">
      <alignment horizontal="center"/>
    </xf>
    <xf numFmtId="0" fontId="5" fillId="0" borderId="0" xfId="4" applyFont="1" applyAlignment="1">
      <alignment horizontal="left"/>
    </xf>
    <xf numFmtId="165" fontId="5" fillId="0" borderId="0" xfId="4" applyNumberFormat="1" applyFont="1" applyAlignment="1">
      <alignment horizontal="center"/>
    </xf>
    <xf numFmtId="168" fontId="5" fillId="0" borderId="0" xfId="4" quotePrefix="1" applyNumberFormat="1" applyFont="1" applyAlignment="1">
      <alignment horizontal="center"/>
    </xf>
    <xf numFmtId="166" fontId="5" fillId="0" borderId="0" xfId="6" applyNumberFormat="1" applyFont="1" applyAlignment="1">
      <alignment horizontal="right"/>
    </xf>
    <xf numFmtId="2" fontId="5" fillId="0" borderId="0" xfId="4" applyNumberFormat="1" applyFont="1"/>
    <xf numFmtId="0" fontId="5" fillId="0" borderId="0" xfId="4" applyFont="1" applyAlignment="1">
      <alignment vertical="top"/>
    </xf>
    <xf numFmtId="43" fontId="6" fillId="0" borderId="0" xfId="2" applyFont="1" applyFill="1" applyAlignment="1"/>
    <xf numFmtId="0" fontId="5" fillId="0" borderId="0" xfId="0" applyFont="1"/>
    <xf numFmtId="0" fontId="2" fillId="0" borderId="0" xfId="0" applyFont="1"/>
    <xf numFmtId="49" fontId="5" fillId="0" borderId="0" xfId="0" applyNumberFormat="1" applyFont="1"/>
    <xf numFmtId="0" fontId="13" fillId="0" borderId="0" xfId="7"/>
    <xf numFmtId="0" fontId="14" fillId="0" borderId="0" xfId="0" applyFont="1"/>
    <xf numFmtId="0" fontId="15" fillId="0" borderId="0" xfId="0" applyFont="1"/>
    <xf numFmtId="0" fontId="2" fillId="0" borderId="0" xfId="0" applyFont="1" applyAlignment="1">
      <alignment horizontal="center"/>
    </xf>
    <xf numFmtId="165" fontId="0" fillId="0" borderId="0" xfId="0" applyNumberFormat="1"/>
    <xf numFmtId="165" fontId="0" fillId="0" borderId="0" xfId="0" applyNumberFormat="1" applyAlignment="1">
      <alignment horizontal="center"/>
    </xf>
    <xf numFmtId="0" fontId="0" fillId="0" borderId="0" xfId="0" applyAlignment="1">
      <alignment horizontal="center"/>
    </xf>
    <xf numFmtId="0" fontId="2" fillId="0" borderId="0" xfId="0" applyFont="1" applyAlignment="1">
      <alignment horizontal="left"/>
    </xf>
    <xf numFmtId="0" fontId="0" fillId="0" borderId="0" xfId="0" applyAlignment="1">
      <alignment horizontal="left"/>
    </xf>
    <xf numFmtId="0" fontId="19" fillId="0" borderId="0" xfId="0" applyFont="1"/>
    <xf numFmtId="0" fontId="2" fillId="0" borderId="0" xfId="0" applyFont="1" applyAlignment="1">
      <alignment horizontal="center" vertical="center" textRotation="90"/>
    </xf>
    <xf numFmtId="0" fontId="2" fillId="0" borderId="0" xfId="0" applyFont="1" applyAlignment="1">
      <alignment horizontal="center" wrapText="1"/>
    </xf>
    <xf numFmtId="3" fontId="0" fillId="0" borderId="0" xfId="0" applyNumberFormat="1" applyAlignment="1">
      <alignment horizontal="center"/>
    </xf>
    <xf numFmtId="169" fontId="0" fillId="0" borderId="0" xfId="0" applyNumberFormat="1" applyAlignment="1">
      <alignment horizontal="center"/>
    </xf>
    <xf numFmtId="167" fontId="0" fillId="0" borderId="0" xfId="0" applyNumberFormat="1" applyAlignment="1">
      <alignment horizontal="center"/>
    </xf>
    <xf numFmtId="0" fontId="2" fillId="0" borderId="8" xfId="0" applyFont="1" applyBorder="1" applyAlignment="1">
      <alignment horizontal="center"/>
    </xf>
    <xf numFmtId="0" fontId="2" fillId="0" borderId="1" xfId="0" applyFont="1" applyBorder="1" applyAlignment="1">
      <alignment horizontal="center" wrapText="1"/>
    </xf>
    <xf numFmtId="0" fontId="0" fillId="0" borderId="8" xfId="0" applyBorder="1" applyAlignment="1">
      <alignment horizontal="center"/>
    </xf>
    <xf numFmtId="0" fontId="0" fillId="0" borderId="5" xfId="0" applyBorder="1" applyAlignment="1">
      <alignment horizontal="center"/>
    </xf>
    <xf numFmtId="166" fontId="5" fillId="0" borderId="0" xfId="0" applyNumberFormat="1" applyFont="1" applyAlignment="1">
      <alignment horizontal="center" vertical="top" wrapText="1"/>
    </xf>
    <xf numFmtId="169" fontId="5" fillId="0" borderId="8" xfId="0" applyNumberFormat="1" applyFont="1" applyBorder="1" applyAlignment="1">
      <alignment horizontal="center" vertical="top" wrapText="1"/>
    </xf>
    <xf numFmtId="164" fontId="5" fillId="0" borderId="5" xfId="0" applyNumberFormat="1" applyFont="1" applyBorder="1" applyAlignment="1">
      <alignment horizontal="center" vertical="top" wrapText="1"/>
    </xf>
    <xf numFmtId="167" fontId="5" fillId="0" borderId="0" xfId="0" applyNumberFormat="1" applyFont="1" applyAlignment="1">
      <alignment horizontal="center" vertical="top" wrapText="1"/>
    </xf>
    <xf numFmtId="0" fontId="5" fillId="0" borderId="0" xfId="0" applyFont="1" applyAlignment="1">
      <alignment horizontal="left" vertical="top" wrapText="1"/>
    </xf>
    <xf numFmtId="166" fontId="5" fillId="0" borderId="8" xfId="0" applyNumberFormat="1" applyFont="1" applyBorder="1" applyAlignment="1">
      <alignment horizontal="center" vertical="top" wrapText="1"/>
    </xf>
    <xf numFmtId="166" fontId="5" fillId="0" borderId="5" xfId="0" applyNumberFormat="1" applyFont="1" applyBorder="1" applyAlignment="1">
      <alignment horizontal="center" vertical="top" wrapText="1"/>
    </xf>
    <xf numFmtId="3" fontId="5" fillId="0" borderId="0" xfId="0" applyNumberFormat="1" applyFont="1" applyAlignment="1">
      <alignment horizontal="center" vertical="top" wrapText="1"/>
    </xf>
    <xf numFmtId="0" fontId="23" fillId="0" borderId="0" xfId="0" applyFont="1" applyAlignment="1">
      <alignment horizontal="left" vertical="top"/>
    </xf>
    <xf numFmtId="0" fontId="14" fillId="0" borderId="0" xfId="0" applyFont="1" applyAlignment="1">
      <alignment horizontal="left" vertical="center" readingOrder="1"/>
    </xf>
    <xf numFmtId="0" fontId="15" fillId="0" borderId="0" xfId="0" applyFont="1" applyAlignment="1">
      <alignment horizontal="left" vertical="center" readingOrder="1"/>
    </xf>
    <xf numFmtId="0" fontId="4" fillId="0" borderId="0" xfId="0" applyFont="1" applyAlignment="1">
      <alignment horizontal="center" wrapText="1"/>
    </xf>
    <xf numFmtId="0" fontId="5" fillId="0" borderId="0" xfId="0" applyFont="1" applyAlignment="1">
      <alignment horizontal="left"/>
    </xf>
    <xf numFmtId="0" fontId="2" fillId="0" borderId="0" xfId="0" applyFont="1" applyAlignment="1">
      <alignment wrapText="1"/>
    </xf>
    <xf numFmtId="0" fontId="0" fillId="0" borderId="1" xfId="0" applyBorder="1" applyAlignment="1">
      <alignment horizontal="center"/>
    </xf>
    <xf numFmtId="0" fontId="4" fillId="0" borderId="0" xfId="0" applyFont="1" applyAlignment="1">
      <alignment horizontal="center" vertical="top" wrapText="1"/>
    </xf>
    <xf numFmtId="6" fontId="4" fillId="0" borderId="0" xfId="0" applyNumberFormat="1" applyFont="1" applyAlignment="1">
      <alignment horizontal="center" vertical="top" wrapText="1"/>
    </xf>
    <xf numFmtId="165" fontId="5" fillId="0" borderId="0" xfId="0" applyNumberFormat="1" applyFont="1" applyAlignment="1">
      <alignment horizontal="center" vertical="top" wrapText="1"/>
    </xf>
    <xf numFmtId="0" fontId="26" fillId="0" borderId="0" xfId="0" applyFont="1" applyAlignment="1">
      <alignment horizontal="left" vertical="top"/>
    </xf>
    <xf numFmtId="3" fontId="2" fillId="0" borderId="0" xfId="0" applyNumberFormat="1" applyFont="1"/>
    <xf numFmtId="0" fontId="5" fillId="0" borderId="0" xfId="0" applyFont="1" applyAlignment="1">
      <alignment horizontal="left" vertical="top"/>
    </xf>
    <xf numFmtId="3" fontId="0" fillId="0" borderId="0" xfId="0" applyNumberFormat="1"/>
    <xf numFmtId="0" fontId="27" fillId="0" borderId="0" xfId="0" applyFont="1"/>
    <xf numFmtId="165" fontId="0" fillId="0" borderId="0" xfId="0" applyNumberFormat="1" applyAlignment="1">
      <alignment horizontal="center" wrapText="1"/>
    </xf>
    <xf numFmtId="0" fontId="15" fillId="0" borderId="0" xfId="0" applyFont="1" applyAlignment="1">
      <alignment horizontal="left" vertical="center"/>
    </xf>
    <xf numFmtId="0" fontId="16" fillId="0" borderId="0" xfId="0" applyFont="1"/>
    <xf numFmtId="1" fontId="0" fillId="0" borderId="0" xfId="0" applyNumberFormat="1" applyAlignment="1">
      <alignment horizontal="center"/>
    </xf>
    <xf numFmtId="0" fontId="14" fillId="0" borderId="0" xfId="0" applyFont="1" applyAlignment="1">
      <alignment horizontal="left" vertical="center"/>
    </xf>
    <xf numFmtId="0" fontId="15" fillId="0" borderId="1" xfId="0" applyFont="1" applyBorder="1" applyAlignment="1">
      <alignment horizontal="center" vertical="center"/>
    </xf>
    <xf numFmtId="164" fontId="0" fillId="0" borderId="0" xfId="0" applyNumberFormat="1" applyAlignment="1">
      <alignment horizontal="center"/>
    </xf>
    <xf numFmtId="169" fontId="5" fillId="0" borderId="0" xfId="0" applyNumberFormat="1" applyFont="1" applyAlignment="1">
      <alignment horizontal="center"/>
    </xf>
    <xf numFmtId="0" fontId="30" fillId="0" borderId="0" xfId="0" applyFont="1" applyAlignment="1">
      <alignment horizontal="center"/>
    </xf>
    <xf numFmtId="165" fontId="5" fillId="0" borderId="0" xfId="0" applyNumberFormat="1" applyFont="1" applyAlignment="1">
      <alignment horizontal="center"/>
    </xf>
    <xf numFmtId="1" fontId="30" fillId="0" borderId="0" xfId="0" applyNumberFormat="1" applyFont="1" applyAlignment="1">
      <alignment horizontal="center"/>
    </xf>
    <xf numFmtId="164" fontId="5" fillId="0" borderId="0" xfId="0" applyNumberFormat="1" applyFont="1" applyAlignment="1">
      <alignment horizontal="center"/>
    </xf>
    <xf numFmtId="166" fontId="0" fillId="0" borderId="0" xfId="0" applyNumberFormat="1" applyAlignment="1">
      <alignment horizontal="center"/>
    </xf>
    <xf numFmtId="166" fontId="5" fillId="0" borderId="0" xfId="0" applyNumberFormat="1" applyFont="1" applyAlignment="1">
      <alignment horizontal="center"/>
    </xf>
    <xf numFmtId="1" fontId="5" fillId="0" borderId="0" xfId="0" applyNumberFormat="1" applyFont="1" applyAlignment="1">
      <alignment horizontal="center"/>
    </xf>
    <xf numFmtId="0" fontId="19" fillId="0" borderId="0" xfId="0" applyFont="1" applyAlignment="1">
      <alignment horizontal="center"/>
    </xf>
    <xf numFmtId="0" fontId="19" fillId="0" borderId="8" xfId="0" applyFont="1" applyBorder="1" applyAlignment="1">
      <alignment horizontal="center"/>
    </xf>
    <xf numFmtId="1" fontId="0" fillId="0" borderId="0" xfId="0" applyNumberFormat="1"/>
    <xf numFmtId="0" fontId="4" fillId="0" borderId="0" xfId="0" applyFont="1" applyAlignment="1">
      <alignment horizontal="left" vertical="top" wrapText="1"/>
    </xf>
    <xf numFmtId="0" fontId="21" fillId="0" borderId="0" xfId="0" applyFont="1"/>
    <xf numFmtId="9" fontId="2" fillId="0" borderId="0" xfId="0" applyNumberFormat="1" applyFont="1" applyAlignment="1">
      <alignment horizontal="center"/>
    </xf>
    <xf numFmtId="0" fontId="5" fillId="0" borderId="0" xfId="3" applyFont="1"/>
    <xf numFmtId="166" fontId="0" fillId="0" borderId="0" xfId="0" applyNumberFormat="1"/>
    <xf numFmtId="165" fontId="0" fillId="0" borderId="10" xfId="0" applyNumberFormat="1" applyBorder="1" applyAlignment="1">
      <alignment horizontal="center"/>
    </xf>
    <xf numFmtId="10" fontId="0" fillId="0" borderId="0" xfId="0" applyNumberFormat="1"/>
    <xf numFmtId="165" fontId="5" fillId="0" borderId="8" xfId="0" applyNumberFormat="1" applyFont="1" applyBorder="1" applyAlignment="1">
      <alignment horizontal="center" vertical="top" wrapText="1"/>
    </xf>
    <xf numFmtId="169" fontId="0" fillId="0" borderId="10" xfId="0" applyNumberForma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0" fillId="0" borderId="11" xfId="0" applyBorder="1"/>
    <xf numFmtId="169" fontId="0" fillId="0" borderId="0" xfId="0" applyNumberFormat="1"/>
    <xf numFmtId="164" fontId="0" fillId="0" borderId="0" xfId="0" applyNumberFormat="1"/>
    <xf numFmtId="0" fontId="31" fillId="0" borderId="0" xfId="0" applyFont="1" applyAlignment="1">
      <alignment horizontal="left" vertical="center" readingOrder="1"/>
    </xf>
    <xf numFmtId="0" fontId="0" fillId="0" borderId="0" xfId="0" applyAlignment="1">
      <alignment vertical="top" wrapText="1"/>
    </xf>
    <xf numFmtId="0" fontId="0" fillId="0" borderId="0" xfId="0" applyAlignment="1">
      <alignment wrapText="1"/>
    </xf>
    <xf numFmtId="0" fontId="2" fillId="0" borderId="1"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wrapText="1"/>
    </xf>
    <xf numFmtId="0" fontId="2" fillId="0" borderId="0" xfId="0" applyFont="1" applyAlignment="1">
      <alignment horizontal="center" wrapText="1"/>
    </xf>
    <xf numFmtId="0" fontId="2" fillId="0" borderId="6" xfId="0" applyFont="1" applyBorder="1" applyAlignment="1">
      <alignment horizontal="center" wrapText="1"/>
    </xf>
    <xf numFmtId="0" fontId="2" fillId="0" borderId="1" xfId="0" applyFont="1" applyBorder="1" applyAlignment="1">
      <alignment horizontal="center" wrapText="1"/>
    </xf>
    <xf numFmtId="0" fontId="0" fillId="0" borderId="1" xfId="0" applyBorder="1" applyAlignment="1">
      <alignment horizontal="center"/>
    </xf>
    <xf numFmtId="0" fontId="23" fillId="0" borderId="0" xfId="0" applyFont="1" applyAlignment="1">
      <alignment horizontal="left" vertical="top" wrapText="1"/>
    </xf>
    <xf numFmtId="0" fontId="0" fillId="0" borderId="0" xfId="0" applyAlignment="1">
      <alignment horizontal="left" vertical="top" wrapText="1"/>
    </xf>
    <xf numFmtId="0" fontId="0" fillId="0" borderId="1" xfId="0" applyBorder="1"/>
    <xf numFmtId="0" fontId="2" fillId="0" borderId="0" xfId="0" applyFont="1" applyAlignment="1">
      <alignment horizontal="center"/>
    </xf>
    <xf numFmtId="0" fontId="2" fillId="0" borderId="2" xfId="0" applyFont="1" applyBorder="1" applyAlignment="1">
      <alignment horizontal="center"/>
    </xf>
    <xf numFmtId="0" fontId="2" fillId="0" borderId="9" xfId="0" applyFont="1" applyBorder="1" applyAlignment="1">
      <alignment horizontal="center"/>
    </xf>
    <xf numFmtId="0" fontId="4" fillId="0" borderId="4" xfId="4" applyFont="1" applyBorder="1" applyAlignment="1">
      <alignment horizontal="center" wrapText="1"/>
    </xf>
    <xf numFmtId="0" fontId="5" fillId="0" borderId="0" xfId="1" applyFont="1" applyAlignment="1">
      <alignment horizontal="center" wrapText="1"/>
    </xf>
    <xf numFmtId="0" fontId="5" fillId="0" borderId="0" xfId="4" applyFont="1" applyAlignment="1">
      <alignment horizontal="left" vertical="top" wrapText="1"/>
    </xf>
    <xf numFmtId="0" fontId="14" fillId="0" borderId="1" xfId="0" applyFont="1" applyBorder="1" applyAlignment="1">
      <alignment horizontal="center"/>
    </xf>
    <xf numFmtId="0" fontId="4" fillId="0" borderId="0" xfId="0" applyFont="1" applyAlignment="1">
      <alignment horizontal="left" vertical="top" wrapText="1"/>
    </xf>
    <xf numFmtId="0" fontId="2" fillId="0" borderId="0" xfId="0" applyFont="1"/>
  </cellXfs>
  <cellStyles count="10">
    <cellStyle name="Comma 2 2" xfId="2" xr:uid="{BB9F94CB-5265-49FD-B262-D38E8A6DB44B}"/>
    <cellStyle name="Comma 3" xfId="8" xr:uid="{FED3F24F-A15F-42BB-9405-4238000B3F24}"/>
    <cellStyle name="Hyperlink" xfId="7" builtinId="8"/>
    <cellStyle name="Normal" xfId="0" builtinId="0"/>
    <cellStyle name="Normal 13" xfId="1" xr:uid="{C359B1E0-5390-4D83-9B1C-CFB368ED4E3A}"/>
    <cellStyle name="Normal 2" xfId="3" xr:uid="{3981C3D6-67F7-4FD1-822F-31BF0A97BA6B}"/>
    <cellStyle name="Normal 4" xfId="9" xr:uid="{D72A26BE-CCE8-4E97-BDF6-89F9561D6A21}"/>
    <cellStyle name="Normal_charts for fundamentals 2004" xfId="6" xr:uid="{86A96A66-3854-4BDC-8306-8BC1DA947526}"/>
    <cellStyle name="Normal_IRA Perspective Charts 121504" xfId="5" xr:uid="{12FBA9D5-46D6-47AA-A244-8A0809001696}"/>
    <cellStyle name="Normal_SIMPLE IRA Figure" xfId="4" xr:uid="{50216348-31F7-4891-8F6C-90D7FFD2A3A1}"/>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9</xdr:col>
      <xdr:colOff>600075</xdr:colOff>
      <xdr:row>4</xdr:row>
      <xdr:rowOff>180975</xdr:rowOff>
    </xdr:from>
    <xdr:to>
      <xdr:col>9</xdr:col>
      <xdr:colOff>657225</xdr:colOff>
      <xdr:row>7</xdr:row>
      <xdr:rowOff>47625</xdr:rowOff>
    </xdr:to>
    <xdr:sp macro="" textlink="">
      <xdr:nvSpPr>
        <xdr:cNvPr id="2" name="TextBox 1">
          <a:extLst>
            <a:ext uri="{FF2B5EF4-FFF2-40B4-BE49-F238E27FC236}">
              <a16:creationId xmlns:a16="http://schemas.microsoft.com/office/drawing/2014/main" id="{132F7AF7-3FC5-4FE3-85BE-AAADBD7D7EFE}"/>
            </a:ext>
          </a:extLst>
        </xdr:cNvPr>
        <xdr:cNvSpPr txBox="1"/>
      </xdr:nvSpPr>
      <xdr:spPr>
        <a:xfrm>
          <a:off x="9544050" y="971550"/>
          <a:ext cx="57150" cy="6572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aseline="30000"/>
            <a:t>3</a:t>
          </a:r>
        </a:p>
      </xdr:txBody>
    </xdr:sp>
    <xdr:clientData/>
  </xdr:twoCellAnchor>
  <xdr:twoCellAnchor>
    <xdr:from>
      <xdr:col>10</xdr:col>
      <xdr:colOff>1085850</xdr:colOff>
      <xdr:row>4</xdr:row>
      <xdr:rowOff>161925</xdr:rowOff>
    </xdr:from>
    <xdr:to>
      <xdr:col>11</xdr:col>
      <xdr:colOff>28575</xdr:colOff>
      <xdr:row>7</xdr:row>
      <xdr:rowOff>28575</xdr:rowOff>
    </xdr:to>
    <xdr:sp macro="" textlink="">
      <xdr:nvSpPr>
        <xdr:cNvPr id="4" name="TextBox 3">
          <a:extLst>
            <a:ext uri="{FF2B5EF4-FFF2-40B4-BE49-F238E27FC236}">
              <a16:creationId xmlns:a16="http://schemas.microsoft.com/office/drawing/2014/main" id="{C224EE88-FF18-4FBA-8D3F-3DEDE60E55DB}"/>
            </a:ext>
          </a:extLst>
        </xdr:cNvPr>
        <xdr:cNvSpPr txBox="1"/>
      </xdr:nvSpPr>
      <xdr:spPr>
        <a:xfrm>
          <a:off x="10858500" y="952500"/>
          <a:ext cx="209550" cy="6572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aseline="30000"/>
            <a:t>3</a:t>
          </a:r>
        </a:p>
      </xdr:txBody>
    </xdr:sp>
    <xdr:clientData/>
  </xdr:twoCellAnchor>
  <xdr:twoCellAnchor>
    <xdr:from>
      <xdr:col>11</xdr:col>
      <xdr:colOff>419100</xdr:colOff>
      <xdr:row>4</xdr:row>
      <xdr:rowOff>171451</xdr:rowOff>
    </xdr:from>
    <xdr:to>
      <xdr:col>12</xdr:col>
      <xdr:colOff>133350</xdr:colOff>
      <xdr:row>5</xdr:row>
      <xdr:rowOff>219076</xdr:rowOff>
    </xdr:to>
    <xdr:sp macro="" textlink="">
      <xdr:nvSpPr>
        <xdr:cNvPr id="5" name="TextBox 4">
          <a:extLst>
            <a:ext uri="{FF2B5EF4-FFF2-40B4-BE49-F238E27FC236}">
              <a16:creationId xmlns:a16="http://schemas.microsoft.com/office/drawing/2014/main" id="{7A172903-FE66-476A-A87D-5FCAD0A7A989}"/>
            </a:ext>
          </a:extLst>
        </xdr:cNvPr>
        <xdr:cNvSpPr txBox="1"/>
      </xdr:nvSpPr>
      <xdr:spPr>
        <a:xfrm>
          <a:off x="11458575" y="962026"/>
          <a:ext cx="323850"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aseline="30000"/>
            <a:t>3</a:t>
          </a:r>
        </a:p>
      </xdr:txBody>
    </xdr:sp>
    <xdr:clientData/>
  </xdr:twoCellAnchor>
  <xdr:twoCellAnchor>
    <xdr:from>
      <xdr:col>12</xdr:col>
      <xdr:colOff>1228725</xdr:colOff>
      <xdr:row>4</xdr:row>
      <xdr:rowOff>180975</xdr:rowOff>
    </xdr:from>
    <xdr:to>
      <xdr:col>13</xdr:col>
      <xdr:colOff>38100</xdr:colOff>
      <xdr:row>5</xdr:row>
      <xdr:rowOff>228600</xdr:rowOff>
    </xdr:to>
    <xdr:sp macro="" textlink="">
      <xdr:nvSpPr>
        <xdr:cNvPr id="6" name="TextBox 5">
          <a:extLst>
            <a:ext uri="{FF2B5EF4-FFF2-40B4-BE49-F238E27FC236}">
              <a16:creationId xmlns:a16="http://schemas.microsoft.com/office/drawing/2014/main" id="{07FCB839-0EFA-4B9D-937B-1C9C22720E13}"/>
            </a:ext>
          </a:extLst>
        </xdr:cNvPr>
        <xdr:cNvSpPr txBox="1"/>
      </xdr:nvSpPr>
      <xdr:spPr>
        <a:xfrm>
          <a:off x="12877800" y="971550"/>
          <a:ext cx="323850"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aseline="30000"/>
            <a:t>3</a:t>
          </a:r>
        </a:p>
      </xdr:txBody>
    </xdr:sp>
    <xdr:clientData/>
  </xdr:twoCellAnchor>
  <xdr:twoCellAnchor>
    <xdr:from>
      <xdr:col>13</xdr:col>
      <xdr:colOff>419100</xdr:colOff>
      <xdr:row>4</xdr:row>
      <xdr:rowOff>161925</xdr:rowOff>
    </xdr:from>
    <xdr:to>
      <xdr:col>14</xdr:col>
      <xdr:colOff>0</xdr:colOff>
      <xdr:row>5</xdr:row>
      <xdr:rowOff>209550</xdr:rowOff>
    </xdr:to>
    <xdr:sp macro="" textlink="">
      <xdr:nvSpPr>
        <xdr:cNvPr id="7" name="TextBox 6">
          <a:extLst>
            <a:ext uri="{FF2B5EF4-FFF2-40B4-BE49-F238E27FC236}">
              <a16:creationId xmlns:a16="http://schemas.microsoft.com/office/drawing/2014/main" id="{DEA3C6F8-EF68-44CE-8C5D-14CB77EC30D3}"/>
            </a:ext>
          </a:extLst>
        </xdr:cNvPr>
        <xdr:cNvSpPr txBox="1"/>
      </xdr:nvSpPr>
      <xdr:spPr>
        <a:xfrm>
          <a:off x="13582650" y="952500"/>
          <a:ext cx="190500" cy="2667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aseline="30000"/>
            <a:t>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19</xdr:row>
      <xdr:rowOff>19049</xdr:rowOff>
    </xdr:from>
    <xdr:to>
      <xdr:col>3</xdr:col>
      <xdr:colOff>2895600</xdr:colOff>
      <xdr:row>29</xdr:row>
      <xdr:rowOff>9524</xdr:rowOff>
    </xdr:to>
    <xdr:sp macro="" textlink="">
      <xdr:nvSpPr>
        <xdr:cNvPr id="2" name="TextBox 1">
          <a:extLst>
            <a:ext uri="{FF2B5EF4-FFF2-40B4-BE49-F238E27FC236}">
              <a16:creationId xmlns:a16="http://schemas.microsoft.com/office/drawing/2014/main" id="{BE737D4E-DF0F-4BED-9192-E0DF5F26DB98}"/>
            </a:ext>
          </a:extLst>
        </xdr:cNvPr>
        <xdr:cNvSpPr txBox="1"/>
      </xdr:nvSpPr>
      <xdr:spPr>
        <a:xfrm>
          <a:off x="0" y="3829049"/>
          <a:ext cx="9639300"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b="0" i="0"/>
        </a:p>
        <a:p>
          <a:r>
            <a:rPr lang="en-US" sz="1100" b="0" i="0" baseline="0"/>
            <a:t>Note: Recent conversions and rollovers are those that occurred between 2010 and 2020. </a:t>
          </a:r>
          <a:r>
            <a:rPr lang="en-US" sz="1100" b="0" i="0" baseline="0">
              <a:solidFill>
                <a:schemeClr val="dk1"/>
              </a:solidFill>
              <a:latin typeface="+mn-lt"/>
              <a:ea typeface="+mn-ea"/>
              <a:cs typeface="+mn-cs"/>
            </a:rPr>
            <a:t>Conversions or rollovers made prior to a change in financial services provider cannot be identified in the database. Roth IRA investors with both recent conversions and recent rollovers are counted in both the recent conversion and recent rollover groups. </a:t>
          </a:r>
          <a:r>
            <a:rPr lang="en-US" sz="1100">
              <a:solidFill>
                <a:schemeClr val="dk1"/>
              </a:solidFill>
              <a:latin typeface="+mn-lt"/>
              <a:ea typeface="+mn-ea"/>
              <a:cs typeface="+mn-cs"/>
            </a:rPr>
            <a:t>The sample is</a:t>
          </a:r>
          <a:r>
            <a:rPr lang="en-US" sz="1100" baseline="0">
              <a:solidFill>
                <a:schemeClr val="dk1"/>
              </a:solidFill>
              <a:latin typeface="+mn-lt"/>
              <a:ea typeface="+mn-ea"/>
              <a:cs typeface="+mn-cs"/>
            </a:rPr>
            <a:t> 4.6 million</a:t>
          </a:r>
          <a:r>
            <a:rPr lang="en-US" sz="1100">
              <a:solidFill>
                <a:schemeClr val="dk1"/>
              </a:solidFill>
              <a:latin typeface="+mn-lt"/>
              <a:ea typeface="+mn-ea"/>
              <a:cs typeface="+mn-cs"/>
            </a:rPr>
            <a:t> Roth IRA investors</a:t>
          </a:r>
          <a:r>
            <a:rPr lang="en-US" sz="1100" baseline="0">
              <a:solidFill>
                <a:schemeClr val="dk1"/>
              </a:solidFill>
              <a:latin typeface="+mn-lt"/>
              <a:ea typeface="+mn-ea"/>
              <a:cs typeface="+mn-cs"/>
            </a:rPr>
            <a:t> aged 18 or older</a:t>
          </a:r>
          <a:r>
            <a:rPr lang="en-US" sz="1100">
              <a:solidFill>
                <a:schemeClr val="dk1"/>
              </a:solidFill>
              <a:latin typeface="+mn-lt"/>
              <a:ea typeface="+mn-ea"/>
              <a:cs typeface="+mn-cs"/>
            </a:rPr>
            <a:t> at</a:t>
          </a:r>
          <a:r>
            <a:rPr lang="en-US" sz="1100" baseline="0">
              <a:solidFill>
                <a:schemeClr val="dk1"/>
              </a:solidFill>
              <a:latin typeface="+mn-lt"/>
              <a:ea typeface="+mn-ea"/>
              <a:cs typeface="+mn-cs"/>
            </a:rPr>
            <a:t> year-end </a:t>
          </a:r>
          <a:r>
            <a:rPr lang="en-US" sz="1100">
              <a:solidFill>
                <a:schemeClr val="dk1"/>
              </a:solidFill>
              <a:latin typeface="+mn-lt"/>
              <a:ea typeface="+mn-ea"/>
              <a:cs typeface="+mn-cs"/>
            </a:rPr>
            <a:t>2020. </a:t>
          </a:r>
          <a:r>
            <a:rPr lang="en-US" sz="1100" b="0" i="0" baseline="0">
              <a:solidFill>
                <a:schemeClr val="dk1"/>
              </a:solidFill>
              <a:effectLst/>
              <a:latin typeface="+mn-lt"/>
              <a:ea typeface="+mn-ea"/>
              <a:cs typeface="+mn-cs"/>
            </a:rPr>
            <a:t>At year-end 2020, 11.4 percent of Roth IRA investors had made conversions into their Roth IRAs between 2010 and 2020 and 8.2 percent of Roth IRA investors had made rollovers into their Roth IRAs between 2010 and 2020. </a:t>
          </a:r>
          <a:r>
            <a:rPr lang="en-US" sz="1100" b="0" i="0" baseline="0"/>
            <a:t>See Figure 3.2 for sample counts by age group.</a:t>
          </a:r>
        </a:p>
        <a:p>
          <a:r>
            <a:rPr lang="en-US" sz="1100" b="0" i="0" baseline="0"/>
            <a:t>Source: The IRA Investor Database</a:t>
          </a:r>
          <a:r>
            <a:rPr lang="en-US" sz="1100" b="0" i="0" baseline="30000"/>
            <a:t>TM</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28574</xdr:colOff>
      <xdr:row>60</xdr:row>
      <xdr:rowOff>180974</xdr:rowOff>
    </xdr:from>
    <xdr:to>
      <xdr:col>8</xdr:col>
      <xdr:colOff>542924</xdr:colOff>
      <xdr:row>69</xdr:row>
      <xdr:rowOff>161925</xdr:rowOff>
    </xdr:to>
    <xdr:sp macro="" textlink="">
      <xdr:nvSpPr>
        <xdr:cNvPr id="2" name="TextBox 1">
          <a:extLst>
            <a:ext uri="{FF2B5EF4-FFF2-40B4-BE49-F238E27FC236}">
              <a16:creationId xmlns:a16="http://schemas.microsoft.com/office/drawing/2014/main" id="{7B70F8E3-0602-47F8-B121-E612BAEB73DF}"/>
            </a:ext>
          </a:extLst>
        </xdr:cNvPr>
        <xdr:cNvSpPr txBox="1"/>
      </xdr:nvSpPr>
      <xdr:spPr>
        <a:xfrm>
          <a:off x="28574" y="11610974"/>
          <a:ext cx="6057900" cy="16954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Note: The samples are 4.9 million Roth IRA investors aged 18 or older at year-end 2010 and 4.6 million Roth IRA investors aged 18 or older at year-end 2020. There are 1.6 million Roth IRA investors aged 18 or older with Roth IRA balances of $5,000 or less at year-end 2010 and 0.8 million</a:t>
          </a:r>
          <a:r>
            <a:rPr lang="en-US" sz="1100" baseline="0"/>
            <a:t> </a:t>
          </a:r>
          <a:r>
            <a:rPr lang="en-US" sz="1100"/>
            <a:t>at year-end 2020. There are 3.3 million Roth IRA investors aged 18 or older with Roth IRA balances of more than $5,000 at year-end 2010 and 3.8 million at year-end 2020. Equity holdings are the sum of equities, equity funds, and the equity portion of balanced funds. Row</a:t>
          </a:r>
          <a:r>
            <a:rPr lang="en-US" sz="1100" baseline="0"/>
            <a:t> percentages</a:t>
          </a:r>
          <a:r>
            <a:rPr lang="en-US" sz="1100"/>
            <a:t> may not add to 100 percent because of rounding.</a:t>
          </a:r>
        </a:p>
        <a:p>
          <a:r>
            <a:rPr lang="en-US" sz="1100"/>
            <a:t>Source: The IRA Investor Database™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C2A79-B90C-4117-99F1-8FE612888647}">
  <sheetPr>
    <pageSetUpPr fitToPage="1"/>
  </sheetPr>
  <dimension ref="A1:B44"/>
  <sheetViews>
    <sheetView topLeftCell="A16" workbookViewId="0">
      <selection activeCell="L14" sqref="L14"/>
    </sheetView>
  </sheetViews>
  <sheetFormatPr defaultRowHeight="15"/>
  <cols>
    <col min="1" max="1" width="11.140625" customWidth="1"/>
    <col min="2" max="2" width="82.7109375" bestFit="1" customWidth="1"/>
  </cols>
  <sheetData>
    <row r="1" spans="1:2">
      <c r="A1" s="42" t="s">
        <v>17</v>
      </c>
    </row>
    <row r="2" spans="1:2">
      <c r="A2" s="43" t="s">
        <v>18</v>
      </c>
    </row>
    <row r="3" spans="1:2">
      <c r="A3" s="44" t="s">
        <v>434</v>
      </c>
    </row>
    <row r="4" spans="1:2">
      <c r="A4" s="44"/>
    </row>
    <row r="5" spans="1:2">
      <c r="A5" s="43" t="s">
        <v>427</v>
      </c>
    </row>
    <row r="6" spans="1:2">
      <c r="A6" s="45" t="s">
        <v>16</v>
      </c>
      <c r="B6" s="108" t="str">
        <f>'Figure A.1'!$A$2</f>
        <v>Role of IRAs in US Household Balance Sheets</v>
      </c>
    </row>
    <row r="7" spans="1:2">
      <c r="A7" s="45" t="s">
        <v>19</v>
      </c>
      <c r="B7" s="108" t="str">
        <f>'Figure A.2'!$A$2</f>
        <v>Factors Influencing Changes in Consistent Individual Investors’ Roth IRA Balances</v>
      </c>
    </row>
    <row r="8" spans="1:2">
      <c r="A8" s="45" t="s">
        <v>33</v>
      </c>
      <c r="B8" s="108" t="str">
        <f>'Figure A.3'!$A$2</f>
        <v>Contribution Activity for Consistent Roth IRA Investors</v>
      </c>
    </row>
    <row r="9" spans="1:2">
      <c r="A9" s="45" t="s">
        <v>60</v>
      </c>
      <c r="B9" s="108" t="str">
        <f>'Figure A.4'!$A$2</f>
        <v>Withdrawal Activity for Consistent Roth IRA Investors</v>
      </c>
    </row>
    <row r="10" spans="1:2">
      <c r="A10" s="45" t="s">
        <v>69</v>
      </c>
      <c r="B10" s="108" t="str">
        <f>'Figure A.5'!$A$2</f>
        <v>Equity Holdings Account for Majority of Assets in Roth IRAs</v>
      </c>
    </row>
    <row r="11" spans="1:2">
      <c r="A11" s="45" t="s">
        <v>79</v>
      </c>
      <c r="B11" s="108" t="str">
        <f>'Figure A.6'!$A$2</f>
        <v>Changes in Concentration of Roth IRA Investors’ Equity Holdings</v>
      </c>
    </row>
    <row r="12" spans="1:2">
      <c r="A12" s="45" t="s">
        <v>114</v>
      </c>
      <c r="B12" s="108" t="str">
        <f>'Figure A.7'!$A$2</f>
        <v>Changes in Zero Allocation to Equity Holdings Among Consistent Roth IRA Investors</v>
      </c>
    </row>
    <row r="13" spans="1:2">
      <c r="A13" s="45" t="s">
        <v>123</v>
      </c>
      <c r="B13" s="108" t="str">
        <f>'Figure A.8'!$A$2</f>
        <v>Changes in 100 Percent Allocation to Equity Holdings Among Consistent Roth IRA Investors</v>
      </c>
    </row>
    <row r="14" spans="1:2">
      <c r="A14" s="45" t="s">
        <v>124</v>
      </c>
      <c r="B14" s="108" t="str">
        <f>'Figure A.9'!$A$2</f>
        <v>Roth IRA Balances of Consistent Roth IRA Investors by Investor Age</v>
      </c>
    </row>
    <row r="15" spans="1:2">
      <c r="A15" s="43" t="s">
        <v>429</v>
      </c>
      <c r="B15" s="108"/>
    </row>
    <row r="16" spans="1:2">
      <c r="A16" s="45" t="s">
        <v>147</v>
      </c>
      <c r="B16" s="108" t="str">
        <f>'Figure A.10'!$A$2</f>
        <v>Paths to Roth IRA Ownership</v>
      </c>
    </row>
    <row r="17" spans="1:2">
      <c r="A17" s="45" t="s">
        <v>153</v>
      </c>
      <c r="B17" s="108" t="str">
        <f>'Figure A.11'!$A$2</f>
        <v>Contribution Activity of Roth IRA Investors by Investor Age</v>
      </c>
    </row>
    <row r="18" spans="1:2">
      <c r="A18" s="45" t="s">
        <v>174</v>
      </c>
      <c r="B18" s="108" t="str">
        <f>'Figure A.12'!$A$2</f>
        <v>Roth IRA Contribution Amounts by Investor Age</v>
      </c>
    </row>
    <row r="19" spans="1:2">
      <c r="A19" s="45" t="s">
        <v>181</v>
      </c>
      <c r="B19" s="108" t="str">
        <f>'Figure A.13'!$A$2</f>
        <v>Traditional and Roth IRA Contribution Limits Set by the Internal Revenue Code</v>
      </c>
    </row>
    <row r="20" spans="1:2">
      <c r="A20" s="45" t="s">
        <v>188</v>
      </c>
      <c r="B20" s="108" t="str">
        <f>'Figure A.14'!$A$2</f>
        <v>More Than Four in 10 Roth IRA Contributors Contributed at the Limit in 2020</v>
      </c>
    </row>
    <row r="21" spans="1:2">
      <c r="A21" s="45" t="s">
        <v>212</v>
      </c>
      <c r="B21" s="108" t="str">
        <f>'Figure A.15'!$A$2</f>
        <v>Older Roth IRA Contributors Were More Likely to Contribute at the Limit</v>
      </c>
    </row>
    <row r="22" spans="1:2">
      <c r="A22" s="45" t="s">
        <v>196</v>
      </c>
      <c r="B22" s="108" t="str">
        <f>'Figure A.16'!$A$2</f>
        <v>Most Roth IRA Investors at the Limit in Tax Year 2019 Continued to Contribute at the Limit in Tax Year 2020</v>
      </c>
    </row>
    <row r="23" spans="1:2">
      <c r="A23" s="43" t="s">
        <v>430</v>
      </c>
      <c r="B23" s="108"/>
    </row>
    <row r="24" spans="1:2">
      <c r="A24" s="45" t="s">
        <v>219</v>
      </c>
      <c r="B24" s="108" t="str">
        <f>'Figure A.17'!$A$2</f>
        <v>Conversion Activity of Roth IRA Investors by Investor Age</v>
      </c>
    </row>
    <row r="25" spans="1:2">
      <c r="A25" s="45" t="s">
        <v>225</v>
      </c>
      <c r="B25" s="108" t="str">
        <f>'Figure A.18'!$A$2</f>
        <v>Roth IRA Investors with Conversions by Investor Age</v>
      </c>
    </row>
    <row r="26" spans="1:2">
      <c r="A26" s="45" t="s">
        <v>231</v>
      </c>
      <c r="B26" s="108" t="str">
        <f>'Figure A.19'!$A$2</f>
        <v>Recent Conversions and Rollovers Provide a Boost to Roth IRA Balances</v>
      </c>
    </row>
    <row r="27" spans="1:2">
      <c r="A27" s="43" t="s">
        <v>431</v>
      </c>
      <c r="B27" s="108"/>
    </row>
    <row r="28" spans="1:2">
      <c r="A28" s="45" t="s">
        <v>251</v>
      </c>
      <c r="B28" s="108" t="str">
        <f>'Figure A.20'!$A$2</f>
        <v>Withdrawal Activity of Roth IRA Investors by Investor Age</v>
      </c>
    </row>
    <row r="29" spans="1:2">
      <c r="A29" s="45" t="s">
        <v>252</v>
      </c>
      <c r="B29" s="108" t="str">
        <f>'Figure A.21'!$A$2</f>
        <v>Roth IRA Withdrawals by Investor Age</v>
      </c>
    </row>
    <row r="30" spans="1:2">
      <c r="A30" s="45" t="s">
        <v>275</v>
      </c>
      <c r="B30" s="108" t="str">
        <f>'Figure A.22'!$A$2</f>
        <v xml:space="preserve">Roth IRA Withdrawal Activity by Investor Age and Account Size </v>
      </c>
    </row>
    <row r="31" spans="1:2">
      <c r="A31" s="45" t="s">
        <v>327</v>
      </c>
      <c r="B31" s="108" t="str">
        <f>'Figure A.23'!$A$2</f>
        <v xml:space="preserve">Median Withdrawal Ratio by Roth IRA Investor Age and Account Size </v>
      </c>
    </row>
    <row r="32" spans="1:2">
      <c r="A32" s="43" t="s">
        <v>432</v>
      </c>
      <c r="B32" s="108"/>
    </row>
    <row r="33" spans="1:2">
      <c r="A33" s="45" t="s">
        <v>262</v>
      </c>
      <c r="B33" s="108" t="str">
        <f>'Figure A.24'!$A$2</f>
        <v>Roth IRA Balances Tended to Increase with Investor Age</v>
      </c>
    </row>
    <row r="34" spans="1:2">
      <c r="A34" s="45" t="s">
        <v>325</v>
      </c>
      <c r="B34" s="108" t="str">
        <f>'Figure A.25'!$A$2</f>
        <v>Roth IRA Balances by Investor Age</v>
      </c>
    </row>
    <row r="35" spans="1:2">
      <c r="A35" s="43" t="s">
        <v>433</v>
      </c>
      <c r="B35" s="108"/>
    </row>
    <row r="36" spans="1:2">
      <c r="A36" s="45" t="s">
        <v>326</v>
      </c>
      <c r="B36" s="108" t="str">
        <f>'Figure A.26'!$A$2</f>
        <v>Investments in Roth IRAs by Investor Age</v>
      </c>
    </row>
    <row r="37" spans="1:2">
      <c r="A37" s="45" t="s">
        <v>420</v>
      </c>
      <c r="B37" s="108" t="str">
        <f>'Figure A.27'!$A$2</f>
        <v>Number of Target Date Funds Owned by Roth IRA Investors</v>
      </c>
    </row>
    <row r="38" spans="1:2">
      <c r="A38" s="45" t="s">
        <v>421</v>
      </c>
      <c r="B38" s="108" t="str">
        <f>'Figure A.28'!$A$2</f>
        <v xml:space="preserve">Share of Roth IRA Balances Allocated to Equity Holdings Has Increased Slightly Since 2010 </v>
      </c>
    </row>
    <row r="39" spans="1:2">
      <c r="A39" s="45" t="s">
        <v>422</v>
      </c>
      <c r="B39" s="108" t="str">
        <f>'Figure A.29'!$A$2</f>
        <v>Exposure to Equity Holdings Among Roth IRA Investors by Account Size</v>
      </c>
    </row>
    <row r="40" spans="1:2">
      <c r="A40" s="43" t="s">
        <v>428</v>
      </c>
      <c r="B40" s="108"/>
    </row>
    <row r="41" spans="1:2">
      <c r="A41" s="45" t="s">
        <v>423</v>
      </c>
      <c r="B41" s="108" t="str">
        <f>'Figure A.30'!$A$2</f>
        <v>Roth IRA Assets and Flows</v>
      </c>
    </row>
    <row r="42" spans="1:2">
      <c r="A42" s="45" t="s">
        <v>424</v>
      </c>
      <c r="B42" s="108" t="str">
        <f>'Figure A.31'!$A$2</f>
        <v>The IRA Investor Database Covers All IRA Types</v>
      </c>
    </row>
    <row r="43" spans="1:2">
      <c r="A43" s="45" t="s">
        <v>425</v>
      </c>
      <c r="B43" s="108" t="str">
        <f>'Figure A.32'!$A$2</f>
        <v>IRA Investors Represent a Wide Cross Section of Age Groups</v>
      </c>
    </row>
    <row r="44" spans="1:2">
      <c r="A44" s="45" t="s">
        <v>426</v>
      </c>
      <c r="B44" s="108" t="str">
        <f>'Figure A.33'!$A$2</f>
        <v>Sources of New Roth IRAs by Investor Age</v>
      </c>
    </row>
  </sheetData>
  <hyperlinks>
    <hyperlink ref="A6" location="'Figure A.1'!A1" display="Figure A.1" xr:uid="{4D17D12F-6656-442E-A97F-7CBF5E07389E}"/>
    <hyperlink ref="A7" location="'Figure A.2'!A1" display="Figure A.2" xr:uid="{6D105E8D-4F02-476D-8F8E-0A463E26F28A}"/>
    <hyperlink ref="A8" location="'Figure A.3'!A1" display="Figure A.3" xr:uid="{7DFA2A5A-4A6F-4D19-851D-6620E38CA0B4}"/>
    <hyperlink ref="A9" location="'Figure A.4'!A1" display="Figure A.4" xr:uid="{E5269B50-9443-4F34-8202-BD0E193883BC}"/>
    <hyperlink ref="A10" location="'Figure A.5'!A1" display="Figure A.5" xr:uid="{36053368-39CB-4696-8A03-2C5C773EF042}"/>
    <hyperlink ref="A11" location="'Figure A.6'!A1" display="Figure A.6" xr:uid="{0A2ABF6C-9009-40B2-9420-EE014488DD47}"/>
    <hyperlink ref="A12" location="'Figure A.7'!A1" display="Figure A.7" xr:uid="{A547E38B-6298-45C1-941D-854BE56BB491}"/>
    <hyperlink ref="A13" location="'Figure A.8'!A1" display="Figure A.8" xr:uid="{8EECB541-781A-483F-BF1F-8A1132830C82}"/>
    <hyperlink ref="A14" location="'Figure A.9'!A1" display="Figure A.9" xr:uid="{C4E8C69F-545F-4D53-8E46-130BE110CE0A}"/>
    <hyperlink ref="A16" location="'Figure A.10'!A1" display="Figure A.10" xr:uid="{1745DF4A-0C24-4F2C-BDB6-D9D650D1858A}"/>
    <hyperlink ref="A17" location="'Figure A.11'!A1" display="Figure A.11" xr:uid="{0C9120F9-9DC6-45DA-9770-8E80D9608007}"/>
    <hyperlink ref="A18" location="'Figure A.12'!A1" display="Figure A.12" xr:uid="{187B75DD-71C4-4138-B027-082DD440E511}"/>
    <hyperlink ref="A19" location="'Figure A.13'!A1" display="Figure A.13" xr:uid="{D08F4771-4885-481B-BBAF-B69466DFEDF0}"/>
    <hyperlink ref="A20" location="'Figure A.14'!A1" display="Figure A.14" xr:uid="{0DA58E7B-5986-4316-835B-24A3B524EFF7}"/>
    <hyperlink ref="A21" location="'Figure A.15'!A1" display="Figure A.15" xr:uid="{D1EDC617-4CCD-4759-B4EA-1CAB9CC7B880}"/>
    <hyperlink ref="A22" location="'Figure A.16'!A1" display="Figure A.16" xr:uid="{EFF242E3-F73C-4620-A28B-3BB46A7C14FD}"/>
    <hyperlink ref="A24" location="'Figure A.17'!A1" display="Figure A.17" xr:uid="{1994106B-4287-4725-9C9E-B1583CEAABE0}"/>
    <hyperlink ref="A25" location="'Figure A.18'!A1" display="Figure A.18" xr:uid="{C5655FDF-834C-41AD-82C8-84B06C8F9083}"/>
    <hyperlink ref="A26" location="'Figure A.19'!A1" display="Figure A.19" xr:uid="{A9718072-58F0-4383-B3E0-FD83DA01A6D5}"/>
    <hyperlink ref="A28" location="'Figure A.20'!A1" display="Figure A.20" xr:uid="{09879F07-2A28-4104-9F5D-1523CDD2FD03}"/>
    <hyperlink ref="A29" location="'Figure A.21'!A1" display="Figure A.21" xr:uid="{3A21E554-E558-4E34-9807-3C9853CD8494}"/>
    <hyperlink ref="A30" location="'Figure A.22'!A1" display="Figure A.22" xr:uid="{E0510B72-066F-4983-93D7-D9762AFE035B}"/>
    <hyperlink ref="A31" location="'Figure A.23'!A1" display="Figure A.23" xr:uid="{7A9146CF-32B3-4556-993B-3309B057D86F}"/>
    <hyperlink ref="A33" location="'Figure A.24'!A1" display="Figure A.24" xr:uid="{CB622910-EE9D-4C46-A796-018F3E2F4CDC}"/>
    <hyperlink ref="A34" location="'Figure A.25'!A1" display="Figure A.25" xr:uid="{EBF26284-4F77-4F72-9565-ABBD5E362E82}"/>
    <hyperlink ref="A36" location="'Figure A.26'!A1" display="Figure A.26" xr:uid="{8D873C40-1F7E-4989-8898-A73A1124AA66}"/>
    <hyperlink ref="A37" location="'Figure A.27'!A1" display="Figure A.27" xr:uid="{DA29D54F-9161-460A-AE15-0C2C17A08B9C}"/>
    <hyperlink ref="A38" location="'Figure A.28'!A1" display="Figure A.28" xr:uid="{626BC519-7E02-4D82-A32C-D3D5B7B425AA}"/>
    <hyperlink ref="A39" location="'Figure A.29'!A1" display="Figure A.29" xr:uid="{3C2FECB7-5C31-4220-B668-344D9375C61E}"/>
    <hyperlink ref="A41" location="'Figure A.30'!A1" display="Figure A.30" xr:uid="{6C06FD06-F1A9-4862-A194-9384E3B6F0A6}"/>
    <hyperlink ref="A42" location="'Figure A.31'!A1" display="Figure A.31" xr:uid="{57FB88BC-1232-47AB-AC98-8947C70AA858}"/>
    <hyperlink ref="A43" location="'Figure A.32'!A1" display="Figure A.32" xr:uid="{E61D3B6C-4A0E-4A28-A4AC-5C8EAA1AD872}"/>
    <hyperlink ref="A44" location="'Figure A.33'!A1" display="Figure A.33" xr:uid="{01258506-F88B-4BFD-8F3E-210C09D8E99E}"/>
  </hyperlinks>
  <pageMargins left="0.7" right="0.7" top="0.75" bottom="0.75" header="0.3" footer="0.3"/>
  <pageSetup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A0A92-3E29-4C3E-A9FE-111180AAABAE}">
  <sheetPr>
    <pageSetUpPr fitToPage="1"/>
  </sheetPr>
  <dimension ref="A1:M26"/>
  <sheetViews>
    <sheetView workbookViewId="0"/>
  </sheetViews>
  <sheetFormatPr defaultRowHeight="15"/>
  <cols>
    <col min="1" max="1" width="10.140625" customWidth="1"/>
    <col min="2" max="2" width="15.5703125" customWidth="1"/>
    <col min="3" max="3" width="14" customWidth="1"/>
    <col min="4" max="4" width="13.42578125" customWidth="1"/>
    <col min="5" max="5" width="14.5703125" customWidth="1"/>
    <col min="6" max="13" width="12.85546875" customWidth="1"/>
  </cols>
  <sheetData>
    <row r="1" spans="1:13">
      <c r="A1" s="43" t="s">
        <v>124</v>
      </c>
    </row>
    <row r="2" spans="1:13">
      <c r="A2" s="43" t="s">
        <v>125</v>
      </c>
    </row>
    <row r="3" spans="1:13">
      <c r="A3" t="s">
        <v>126</v>
      </c>
    </row>
    <row r="5" spans="1:13">
      <c r="A5" s="43" t="s">
        <v>93</v>
      </c>
      <c r="B5" s="48">
        <v>2010</v>
      </c>
      <c r="C5" s="48">
        <v>2011</v>
      </c>
      <c r="D5" s="48">
        <v>2012</v>
      </c>
      <c r="E5" s="48">
        <v>2013</v>
      </c>
      <c r="F5" s="48">
        <v>2014</v>
      </c>
      <c r="G5" s="48">
        <v>2015</v>
      </c>
      <c r="H5" s="48">
        <v>2016</v>
      </c>
      <c r="I5" s="48">
        <v>2017</v>
      </c>
      <c r="J5" s="48">
        <v>2018</v>
      </c>
      <c r="K5" s="48">
        <v>2019</v>
      </c>
      <c r="L5" s="48">
        <v>2020</v>
      </c>
      <c r="M5" s="48"/>
    </row>
    <row r="6" spans="1:13">
      <c r="A6" t="s">
        <v>100</v>
      </c>
      <c r="B6" s="59">
        <v>7600</v>
      </c>
      <c r="C6" s="59">
        <v>8400</v>
      </c>
      <c r="D6" s="59">
        <v>10640</v>
      </c>
      <c r="E6" s="59">
        <v>14350</v>
      </c>
      <c r="F6" s="59">
        <v>16740</v>
      </c>
      <c r="G6" s="59">
        <v>17930</v>
      </c>
      <c r="H6" s="59">
        <v>20830</v>
      </c>
      <c r="I6" s="59">
        <v>26540</v>
      </c>
      <c r="J6" s="59">
        <v>26190</v>
      </c>
      <c r="K6" s="59">
        <v>34550</v>
      </c>
      <c r="L6" s="59">
        <v>43290</v>
      </c>
      <c r="M6" s="57"/>
    </row>
    <row r="7" spans="1:13">
      <c r="A7" t="s">
        <v>101</v>
      </c>
      <c r="B7" s="57">
        <v>7240</v>
      </c>
      <c r="C7" s="57">
        <v>8200</v>
      </c>
      <c r="D7" s="57">
        <v>10640</v>
      </c>
      <c r="E7" s="57">
        <v>14650</v>
      </c>
      <c r="F7" s="57">
        <v>17330</v>
      </c>
      <c r="G7" s="57">
        <v>18690</v>
      </c>
      <c r="H7" s="57">
        <v>21850</v>
      </c>
      <c r="I7" s="57">
        <v>27860</v>
      </c>
      <c r="J7" s="57">
        <v>27460</v>
      </c>
      <c r="K7" s="57">
        <v>36220</v>
      </c>
      <c r="L7" s="57">
        <v>45110</v>
      </c>
      <c r="M7" s="57"/>
    </row>
    <row r="8" spans="1:13">
      <c r="A8" t="s">
        <v>102</v>
      </c>
      <c r="B8" s="57">
        <v>10080</v>
      </c>
      <c r="C8" s="57">
        <v>11200</v>
      </c>
      <c r="D8" s="57">
        <v>14280</v>
      </c>
      <c r="E8" s="57">
        <v>19320</v>
      </c>
      <c r="F8" s="57">
        <v>22400</v>
      </c>
      <c r="G8" s="57">
        <v>23690</v>
      </c>
      <c r="H8" s="57">
        <v>27200</v>
      </c>
      <c r="I8" s="57">
        <v>34180</v>
      </c>
      <c r="J8" s="57">
        <v>33200</v>
      </c>
      <c r="K8" s="57">
        <v>43280</v>
      </c>
      <c r="L8" s="57">
        <v>53250</v>
      </c>
      <c r="M8" s="57"/>
    </row>
    <row r="9" spans="1:13">
      <c r="A9" t="s">
        <v>103</v>
      </c>
      <c r="B9" s="57">
        <v>12950</v>
      </c>
      <c r="C9" s="57">
        <v>13900</v>
      </c>
      <c r="D9" s="57">
        <v>17280</v>
      </c>
      <c r="E9" s="57">
        <v>22900</v>
      </c>
      <c r="F9" s="57">
        <v>26130</v>
      </c>
      <c r="G9" s="57">
        <v>27270</v>
      </c>
      <c r="H9" s="57">
        <v>30890</v>
      </c>
      <c r="I9" s="57">
        <v>38420</v>
      </c>
      <c r="J9" s="57">
        <v>37150</v>
      </c>
      <c r="K9" s="57">
        <v>48050</v>
      </c>
      <c r="L9" s="57">
        <v>58650</v>
      </c>
      <c r="M9" s="57"/>
    </row>
    <row r="10" spans="1:13">
      <c r="A10" t="s">
        <v>104</v>
      </c>
      <c r="B10" s="57">
        <v>15140</v>
      </c>
      <c r="C10" s="57">
        <v>15960</v>
      </c>
      <c r="D10" s="57">
        <v>19460</v>
      </c>
      <c r="E10" s="57">
        <v>25480</v>
      </c>
      <c r="F10" s="57">
        <v>28890</v>
      </c>
      <c r="G10" s="57">
        <v>29980</v>
      </c>
      <c r="H10" s="57">
        <v>33670</v>
      </c>
      <c r="I10" s="57">
        <v>41530</v>
      </c>
      <c r="J10" s="57">
        <v>40090</v>
      </c>
      <c r="K10" s="57">
        <v>51550</v>
      </c>
      <c r="L10" s="57">
        <v>62760</v>
      </c>
      <c r="M10" s="57"/>
    </row>
    <row r="11" spans="1:13">
      <c r="A11" t="s">
        <v>105</v>
      </c>
      <c r="B11" s="57">
        <v>17160</v>
      </c>
      <c r="C11" s="57">
        <v>17930</v>
      </c>
      <c r="D11" s="57">
        <v>21650</v>
      </c>
      <c r="E11" s="57">
        <v>28150</v>
      </c>
      <c r="F11" s="57">
        <v>31790</v>
      </c>
      <c r="G11" s="57">
        <v>32910</v>
      </c>
      <c r="H11" s="57">
        <v>36720</v>
      </c>
      <c r="I11" s="57">
        <v>45080</v>
      </c>
      <c r="J11" s="57">
        <v>43580</v>
      </c>
      <c r="K11" s="57">
        <v>55960</v>
      </c>
      <c r="L11" s="57">
        <v>67930</v>
      </c>
      <c r="M11" s="57"/>
    </row>
    <row r="12" spans="1:13">
      <c r="A12" t="s">
        <v>106</v>
      </c>
      <c r="B12" s="57">
        <v>19030</v>
      </c>
      <c r="C12" s="57">
        <v>19900</v>
      </c>
      <c r="D12" s="57">
        <v>23920</v>
      </c>
      <c r="E12" s="57">
        <v>30950</v>
      </c>
      <c r="F12" s="57">
        <v>35020</v>
      </c>
      <c r="G12" s="57">
        <v>36380</v>
      </c>
      <c r="H12" s="57">
        <v>40660</v>
      </c>
      <c r="I12" s="57">
        <v>49740</v>
      </c>
      <c r="J12" s="57">
        <v>48300</v>
      </c>
      <c r="K12" s="57">
        <v>61720</v>
      </c>
      <c r="L12" s="57">
        <v>74470</v>
      </c>
      <c r="M12" s="57"/>
    </row>
    <row r="13" spans="1:13">
      <c r="A13" t="s">
        <v>107</v>
      </c>
      <c r="B13" s="57">
        <v>21530</v>
      </c>
      <c r="C13" s="57">
        <v>22730</v>
      </c>
      <c r="D13" s="57">
        <v>27410</v>
      </c>
      <c r="E13" s="57">
        <v>35170</v>
      </c>
      <c r="F13" s="57">
        <v>39920</v>
      </c>
      <c r="G13" s="57">
        <v>41480</v>
      </c>
      <c r="H13" s="57">
        <v>46330</v>
      </c>
      <c r="I13" s="57">
        <v>56160</v>
      </c>
      <c r="J13" s="57">
        <v>54700</v>
      </c>
      <c r="K13" s="57">
        <v>69160</v>
      </c>
      <c r="L13" s="57">
        <v>82630</v>
      </c>
      <c r="M13" s="57"/>
    </row>
    <row r="14" spans="1:13">
      <c r="A14" t="s">
        <v>108</v>
      </c>
      <c r="B14" s="57">
        <v>25640</v>
      </c>
      <c r="C14" s="57">
        <v>27150</v>
      </c>
      <c r="D14" s="57">
        <v>32630</v>
      </c>
      <c r="E14" s="57">
        <v>41200</v>
      </c>
      <c r="F14" s="57">
        <v>46510</v>
      </c>
      <c r="G14" s="57">
        <v>48170</v>
      </c>
      <c r="H14" s="57">
        <v>53620</v>
      </c>
      <c r="I14" s="57">
        <v>64440</v>
      </c>
      <c r="J14" s="57">
        <v>62880</v>
      </c>
      <c r="K14" s="57">
        <v>79080</v>
      </c>
      <c r="L14" s="57">
        <v>94120</v>
      </c>
      <c r="M14" s="57"/>
    </row>
    <row r="15" spans="1:13">
      <c r="A15" t="s">
        <v>109</v>
      </c>
      <c r="B15" s="57">
        <v>31180</v>
      </c>
      <c r="C15" s="57">
        <v>32790</v>
      </c>
      <c r="D15" s="57">
        <v>39170</v>
      </c>
      <c r="E15" s="57">
        <v>48980</v>
      </c>
      <c r="F15" s="57">
        <v>55120</v>
      </c>
      <c r="G15" s="57">
        <v>56940</v>
      </c>
      <c r="H15" s="57">
        <v>63360</v>
      </c>
      <c r="I15" s="57">
        <v>75370</v>
      </c>
      <c r="J15" s="57">
        <v>73220</v>
      </c>
      <c r="K15" s="57">
        <v>91080</v>
      </c>
      <c r="L15" s="57">
        <v>106970</v>
      </c>
      <c r="M15" s="57"/>
    </row>
    <row r="16" spans="1:13">
      <c r="A16" t="s">
        <v>110</v>
      </c>
      <c r="B16" s="57">
        <v>46590</v>
      </c>
      <c r="C16" s="57">
        <v>47910</v>
      </c>
      <c r="D16" s="57">
        <v>56160</v>
      </c>
      <c r="E16" s="57">
        <v>68760</v>
      </c>
      <c r="F16" s="57">
        <v>76070</v>
      </c>
      <c r="G16" s="57">
        <v>77160</v>
      </c>
      <c r="H16" s="57">
        <v>84160</v>
      </c>
      <c r="I16" s="57">
        <v>98950</v>
      </c>
      <c r="J16" s="57">
        <v>94910</v>
      </c>
      <c r="K16" s="57">
        <v>116930</v>
      </c>
      <c r="L16" s="57">
        <v>136330</v>
      </c>
      <c r="M16" s="57"/>
    </row>
    <row r="17" spans="1:13">
      <c r="A17" t="s">
        <v>111</v>
      </c>
      <c r="B17" s="57">
        <v>20620</v>
      </c>
      <c r="C17" s="57">
        <v>21700</v>
      </c>
      <c r="D17" s="57">
        <v>26170</v>
      </c>
      <c r="E17" s="57">
        <v>33480</v>
      </c>
      <c r="F17" s="57">
        <v>37820</v>
      </c>
      <c r="G17" s="57">
        <v>39150</v>
      </c>
      <c r="H17" s="57">
        <v>43690</v>
      </c>
      <c r="I17" s="57">
        <v>53020</v>
      </c>
      <c r="J17" s="57">
        <v>51390</v>
      </c>
      <c r="K17" s="57">
        <v>65150</v>
      </c>
      <c r="L17" s="57">
        <v>78090</v>
      </c>
      <c r="M17" s="57"/>
    </row>
    <row r="18" spans="1:13">
      <c r="B18" s="57"/>
      <c r="C18" s="57"/>
      <c r="D18" s="57"/>
      <c r="E18" s="57"/>
      <c r="F18" s="57"/>
      <c r="G18" s="57"/>
      <c r="H18" s="57"/>
      <c r="I18" s="57"/>
      <c r="J18" s="57"/>
      <c r="K18" s="57"/>
      <c r="L18" s="57"/>
      <c r="M18" s="57"/>
    </row>
    <row r="19" spans="1:13">
      <c r="A19" t="s">
        <v>70</v>
      </c>
      <c r="B19" s="57">
        <v>14680</v>
      </c>
      <c r="C19" s="57">
        <v>15570</v>
      </c>
      <c r="D19" s="57">
        <v>19070</v>
      </c>
      <c r="E19" s="57">
        <v>25030</v>
      </c>
      <c r="F19" s="57">
        <v>28490</v>
      </c>
      <c r="G19" s="57">
        <v>29690</v>
      </c>
      <c r="H19" s="57">
        <v>33450</v>
      </c>
      <c r="I19" s="57">
        <v>41340</v>
      </c>
      <c r="J19" s="57">
        <v>40060</v>
      </c>
      <c r="K19" s="57">
        <v>51620</v>
      </c>
      <c r="L19" s="57">
        <v>62850</v>
      </c>
      <c r="M19" s="57"/>
    </row>
    <row r="20" spans="1:13">
      <c r="A20" t="s">
        <v>81</v>
      </c>
      <c r="B20" s="57">
        <v>23420</v>
      </c>
      <c r="C20" s="57">
        <v>24770</v>
      </c>
      <c r="D20" s="57">
        <v>29820</v>
      </c>
      <c r="E20" s="57">
        <v>37950</v>
      </c>
      <c r="F20" s="57">
        <v>42960</v>
      </c>
      <c r="G20" s="57">
        <v>44560</v>
      </c>
      <c r="H20" s="57">
        <v>49690</v>
      </c>
      <c r="I20" s="57">
        <v>59980</v>
      </c>
      <c r="J20" s="57">
        <v>58470</v>
      </c>
      <c r="K20" s="57">
        <v>73730</v>
      </c>
      <c r="L20" s="57">
        <v>87930</v>
      </c>
      <c r="M20" s="57"/>
    </row>
    <row r="21" spans="1:13">
      <c r="A21" t="s">
        <v>71</v>
      </c>
      <c r="B21" s="57">
        <v>39050</v>
      </c>
      <c r="C21" s="57">
        <v>40500</v>
      </c>
      <c r="D21" s="57">
        <v>47840</v>
      </c>
      <c r="E21" s="57">
        <v>59080</v>
      </c>
      <c r="F21" s="57">
        <v>65810</v>
      </c>
      <c r="G21" s="57">
        <v>67260</v>
      </c>
      <c r="H21" s="57">
        <v>73980</v>
      </c>
      <c r="I21" s="57">
        <v>87400</v>
      </c>
      <c r="J21" s="57">
        <v>84290</v>
      </c>
      <c r="K21" s="57">
        <v>104270</v>
      </c>
      <c r="L21" s="57">
        <v>121950</v>
      </c>
      <c r="M21" s="57"/>
    </row>
    <row r="22" spans="1:13">
      <c r="B22" s="57"/>
      <c r="C22" s="57"/>
      <c r="D22" s="57"/>
      <c r="E22" s="57"/>
      <c r="F22" s="57"/>
      <c r="G22" s="57"/>
      <c r="H22" s="57"/>
      <c r="I22" s="57"/>
      <c r="J22" s="57"/>
      <c r="K22" s="57"/>
      <c r="L22" s="57"/>
      <c r="M22" s="57"/>
    </row>
    <row r="23" spans="1:13">
      <c r="A23" t="s">
        <v>127</v>
      </c>
      <c r="B23" s="57"/>
      <c r="C23" s="57"/>
      <c r="D23" s="57"/>
      <c r="E23" s="57"/>
      <c r="F23" s="57"/>
      <c r="G23" s="57"/>
      <c r="H23" s="57"/>
      <c r="I23" s="57"/>
      <c r="J23" s="57"/>
      <c r="K23" s="57"/>
      <c r="L23" s="57"/>
      <c r="M23" s="57"/>
    </row>
    <row r="24" spans="1:13">
      <c r="A24" t="s">
        <v>128</v>
      </c>
      <c r="B24" s="57"/>
      <c r="C24" s="57"/>
      <c r="D24" s="57"/>
      <c r="E24" s="57"/>
      <c r="F24" s="57"/>
      <c r="G24" s="57"/>
      <c r="H24" s="57"/>
      <c r="I24" s="57"/>
      <c r="J24" s="57"/>
      <c r="K24" s="57"/>
      <c r="L24" s="57"/>
      <c r="M24" s="57"/>
    </row>
    <row r="25" spans="1:13">
      <c r="A25" t="s">
        <v>47</v>
      </c>
      <c r="B25" s="57"/>
      <c r="C25" s="57"/>
      <c r="D25" s="57"/>
      <c r="E25" s="57"/>
      <c r="F25" s="57"/>
      <c r="G25" s="57"/>
      <c r="H25" s="57"/>
      <c r="I25" s="57"/>
      <c r="J25" s="57"/>
      <c r="K25" s="57"/>
      <c r="L25" s="57"/>
      <c r="M25" s="57"/>
    </row>
    <row r="26" spans="1:13">
      <c r="B26" s="57"/>
      <c r="C26" s="57"/>
      <c r="D26" s="57"/>
      <c r="E26" s="57"/>
      <c r="F26" s="57"/>
      <c r="G26" s="57"/>
      <c r="H26" s="57"/>
      <c r="I26" s="57"/>
      <c r="J26" s="57"/>
      <c r="K26" s="57"/>
      <c r="L26" s="57"/>
      <c r="M26" s="57"/>
    </row>
  </sheetData>
  <pageMargins left="0.7" right="0.7" top="0.75" bottom="0.75" header="0.3" footer="0.3"/>
  <pageSetup scale="77" fitToHeight="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295F7-D3A6-44E6-8E27-DB3E34C4CECA}">
  <sheetPr>
    <pageSetUpPr fitToPage="1"/>
  </sheetPr>
  <dimension ref="A1:N13"/>
  <sheetViews>
    <sheetView workbookViewId="0">
      <selection activeCell="A17" sqref="A17"/>
    </sheetView>
  </sheetViews>
  <sheetFormatPr defaultRowHeight="15"/>
  <cols>
    <col min="1" max="1" width="52.7109375" bestFit="1" customWidth="1"/>
  </cols>
  <sheetData>
    <row r="1" spans="1:14">
      <c r="A1" s="43" t="s">
        <v>147</v>
      </c>
    </row>
    <row r="2" spans="1:14">
      <c r="A2" s="43" t="s">
        <v>383</v>
      </c>
    </row>
    <row r="3" spans="1:14">
      <c r="A3" t="s">
        <v>384</v>
      </c>
    </row>
    <row r="4" spans="1:14">
      <c r="B4" s="48">
        <v>2008</v>
      </c>
      <c r="C4" s="48">
        <v>2009</v>
      </c>
      <c r="D4" s="48">
        <v>2010</v>
      </c>
      <c r="E4" s="48">
        <v>2011</v>
      </c>
      <c r="F4" s="48">
        <v>2012</v>
      </c>
      <c r="G4" s="48">
        <v>2013</v>
      </c>
      <c r="H4" s="48">
        <v>2014</v>
      </c>
      <c r="I4" s="48">
        <v>2015</v>
      </c>
      <c r="J4" s="48">
        <v>2016</v>
      </c>
      <c r="K4" s="48">
        <v>2017</v>
      </c>
      <c r="L4" s="48">
        <v>2018</v>
      </c>
      <c r="M4" s="48">
        <v>2019</v>
      </c>
      <c r="N4" s="48">
        <v>2020</v>
      </c>
    </row>
    <row r="5" spans="1:14">
      <c r="A5" t="s">
        <v>347</v>
      </c>
      <c r="B5" s="51">
        <v>83.3</v>
      </c>
      <c r="C5" s="51">
        <v>71.3</v>
      </c>
      <c r="D5" s="50">
        <v>51.1</v>
      </c>
      <c r="E5" s="50">
        <v>74.7</v>
      </c>
      <c r="F5" s="50">
        <v>71.2</v>
      </c>
      <c r="G5" s="50">
        <v>74.599999999999994</v>
      </c>
      <c r="H5" s="50">
        <v>74.3</v>
      </c>
      <c r="I5" s="50">
        <v>71.400000000000006</v>
      </c>
      <c r="J5" s="50">
        <v>69.599999999999994</v>
      </c>
      <c r="K5" s="50">
        <v>77.5</v>
      </c>
      <c r="L5" s="50">
        <v>76.2</v>
      </c>
      <c r="M5" s="50">
        <v>77.5</v>
      </c>
      <c r="N5" s="50">
        <v>77.099999999999994</v>
      </c>
    </row>
    <row r="6" spans="1:14">
      <c r="A6" t="s">
        <v>346</v>
      </c>
      <c r="B6" s="51">
        <v>7.3</v>
      </c>
      <c r="C6" s="51">
        <v>12.8</v>
      </c>
      <c r="D6" s="50">
        <v>33.299999999999997</v>
      </c>
      <c r="E6" s="50">
        <v>10.8</v>
      </c>
      <c r="F6" s="50">
        <v>12.3</v>
      </c>
      <c r="G6" s="50">
        <v>8.5</v>
      </c>
      <c r="H6" s="50">
        <v>8.8000000000000007</v>
      </c>
      <c r="I6" s="50">
        <v>9</v>
      </c>
      <c r="J6" s="50">
        <v>8.5</v>
      </c>
      <c r="K6" s="50">
        <v>8.4</v>
      </c>
      <c r="L6" s="50">
        <v>9.8000000000000007</v>
      </c>
      <c r="M6" s="50">
        <v>9</v>
      </c>
      <c r="N6" s="50">
        <v>10.9</v>
      </c>
    </row>
    <row r="7" spans="1:14">
      <c r="A7" t="s">
        <v>345</v>
      </c>
      <c r="B7" s="51">
        <v>5.0999999999999996</v>
      </c>
      <c r="C7" s="51">
        <v>10.199999999999999</v>
      </c>
      <c r="D7" s="50">
        <v>7.9</v>
      </c>
      <c r="E7" s="50">
        <v>9.3000000000000007</v>
      </c>
      <c r="F7" s="50">
        <v>11.3</v>
      </c>
      <c r="G7" s="50">
        <v>11.9</v>
      </c>
      <c r="H7" s="50">
        <v>12.1</v>
      </c>
      <c r="I7" s="50">
        <v>14.7</v>
      </c>
      <c r="J7" s="50">
        <v>16.8</v>
      </c>
      <c r="K7" s="50">
        <v>9.4</v>
      </c>
      <c r="L7" s="50">
        <v>9.3000000000000007</v>
      </c>
      <c r="M7" s="50">
        <v>9.1999999999999993</v>
      </c>
      <c r="N7" s="50">
        <v>7.3</v>
      </c>
    </row>
    <row r="8" spans="1:14">
      <c r="A8" t="s">
        <v>344</v>
      </c>
      <c r="B8" s="51">
        <v>4.3</v>
      </c>
      <c r="C8" s="51">
        <v>5.6</v>
      </c>
      <c r="D8" s="50">
        <v>7.7</v>
      </c>
      <c r="E8" s="50">
        <v>5.3</v>
      </c>
      <c r="F8" s="50">
        <v>5.2</v>
      </c>
      <c r="G8" s="50">
        <v>4.9000000000000004</v>
      </c>
      <c r="H8" s="50">
        <v>4.8</v>
      </c>
      <c r="I8" s="50">
        <v>4.9000000000000004</v>
      </c>
      <c r="J8" s="50">
        <v>5</v>
      </c>
      <c r="K8" s="50">
        <v>4.7</v>
      </c>
      <c r="L8" s="50">
        <v>4.7</v>
      </c>
      <c r="M8" s="50">
        <v>4.3</v>
      </c>
      <c r="N8" s="50">
        <v>4.7</v>
      </c>
    </row>
    <row r="11" spans="1:14">
      <c r="A11" s="47" t="s">
        <v>385</v>
      </c>
    </row>
    <row r="12" spans="1:14">
      <c r="A12" t="s">
        <v>386</v>
      </c>
    </row>
    <row r="13" spans="1:14" ht="17.25">
      <c r="A13" s="47" t="s">
        <v>32</v>
      </c>
    </row>
  </sheetData>
  <pageMargins left="0.7" right="0.7" top="0.75" bottom="0.75" header="0.3" footer="0.3"/>
  <pageSetup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728C-B602-4909-AB19-DB05E17AE26E}">
  <sheetPr>
    <pageSetUpPr fitToPage="1"/>
  </sheetPr>
  <dimension ref="A1:P27"/>
  <sheetViews>
    <sheetView workbookViewId="0">
      <selection activeCell="K18" sqref="K18"/>
    </sheetView>
  </sheetViews>
  <sheetFormatPr defaultRowHeight="15"/>
  <cols>
    <col min="1" max="1" width="19.85546875" customWidth="1"/>
    <col min="2" max="2" width="15.140625" customWidth="1"/>
    <col min="3" max="3" width="13.85546875" customWidth="1"/>
    <col min="4" max="4" width="17.85546875" customWidth="1"/>
    <col min="5" max="5" width="17.28515625" customWidth="1"/>
    <col min="6" max="6" width="25.5703125" customWidth="1"/>
    <col min="7" max="7" width="26.140625" bestFit="1" customWidth="1"/>
    <col min="9" max="9" width="13.140625" bestFit="1" customWidth="1"/>
    <col min="16" max="16" width="9.5703125" bestFit="1" customWidth="1"/>
  </cols>
  <sheetData>
    <row r="1" spans="1:16">
      <c r="A1" s="43" t="s">
        <v>153</v>
      </c>
    </row>
    <row r="2" spans="1:16">
      <c r="A2" s="43" t="s">
        <v>356</v>
      </c>
    </row>
    <row r="3" spans="1:16" ht="17.25">
      <c r="A3" t="s">
        <v>355</v>
      </c>
    </row>
    <row r="4" spans="1:16">
      <c r="A4" s="54"/>
    </row>
    <row r="5" spans="1:16" ht="17.25">
      <c r="A5" s="54"/>
      <c r="B5" s="122" t="s">
        <v>287</v>
      </c>
      <c r="C5" s="123"/>
      <c r="D5" s="124" t="s">
        <v>132</v>
      </c>
      <c r="E5" s="123"/>
      <c r="F5" s="124" t="s">
        <v>354</v>
      </c>
      <c r="G5" s="123"/>
      <c r="N5" s="117"/>
    </row>
    <row r="6" spans="1:16">
      <c r="C6" s="116"/>
      <c r="F6" s="114" t="s">
        <v>353</v>
      </c>
      <c r="G6" s="114" t="s">
        <v>352</v>
      </c>
    </row>
    <row r="7" spans="1:16" ht="17.25">
      <c r="B7" s="48" t="s">
        <v>135</v>
      </c>
      <c r="C7" s="60" t="s">
        <v>136</v>
      </c>
      <c r="D7" s="115" t="s">
        <v>135</v>
      </c>
      <c r="E7" s="60" t="s">
        <v>136</v>
      </c>
      <c r="F7" s="114" t="s">
        <v>287</v>
      </c>
      <c r="G7" s="114" t="s">
        <v>351</v>
      </c>
    </row>
    <row r="8" spans="1:16" ht="17.25">
      <c r="A8" s="43" t="s">
        <v>93</v>
      </c>
      <c r="B8" s="51" t="s">
        <v>138</v>
      </c>
      <c r="C8" s="62" t="s">
        <v>139</v>
      </c>
      <c r="D8" s="63" t="s">
        <v>138</v>
      </c>
      <c r="E8" s="62" t="s">
        <v>139</v>
      </c>
      <c r="F8" s="114" t="s">
        <v>350</v>
      </c>
      <c r="G8" s="114" t="s">
        <v>349</v>
      </c>
    </row>
    <row r="9" spans="1:16">
      <c r="A9" t="s">
        <v>143</v>
      </c>
      <c r="B9" s="50">
        <v>208.6</v>
      </c>
      <c r="C9" s="65">
        <v>4.4999999999999998E-2</v>
      </c>
      <c r="D9" s="64">
        <v>140.69999999999999</v>
      </c>
      <c r="E9" s="65">
        <v>8.6999999999999994E-2</v>
      </c>
      <c r="F9" s="113">
        <v>0.67400000000000004</v>
      </c>
      <c r="G9" s="113">
        <v>0.47099999999999997</v>
      </c>
      <c r="I9" s="85"/>
      <c r="J9" s="85"/>
      <c r="K9" s="117"/>
      <c r="P9" s="50"/>
    </row>
    <row r="10" spans="1:16">
      <c r="A10" s="68" t="s">
        <v>129</v>
      </c>
      <c r="B10" s="50">
        <v>362.7</v>
      </c>
      <c r="C10" s="112">
        <v>7.9</v>
      </c>
      <c r="D10" s="64">
        <v>223</v>
      </c>
      <c r="E10" s="112">
        <v>13.7</v>
      </c>
      <c r="F10" s="110">
        <v>61.5</v>
      </c>
      <c r="G10" s="110">
        <v>27</v>
      </c>
      <c r="I10" s="85"/>
      <c r="J10" s="85"/>
      <c r="K10" s="117"/>
      <c r="P10" s="50"/>
    </row>
    <row r="11" spans="1:16">
      <c r="A11" s="68" t="s">
        <v>101</v>
      </c>
      <c r="B11" s="50">
        <v>491.3</v>
      </c>
      <c r="C11" s="69">
        <v>10.6</v>
      </c>
      <c r="D11" s="64">
        <v>252</v>
      </c>
      <c r="E11" s="69">
        <v>15.5</v>
      </c>
      <c r="F11" s="110">
        <v>51.3</v>
      </c>
      <c r="G11" s="110">
        <v>17.8</v>
      </c>
      <c r="I11" s="85"/>
      <c r="J11" s="85"/>
      <c r="K11" s="117"/>
      <c r="L11" s="49"/>
      <c r="N11" s="111"/>
      <c r="P11" s="50"/>
    </row>
    <row r="12" spans="1:16">
      <c r="A12" s="68" t="s">
        <v>102</v>
      </c>
      <c r="B12" s="50">
        <v>519.9</v>
      </c>
      <c r="C12" s="69">
        <v>11.3</v>
      </c>
      <c r="D12" s="64">
        <v>220.3</v>
      </c>
      <c r="E12" s="69">
        <v>13.6</v>
      </c>
      <c r="F12" s="110">
        <v>42.4</v>
      </c>
      <c r="G12" s="110">
        <v>13.1</v>
      </c>
      <c r="I12" s="85"/>
      <c r="J12" s="85"/>
      <c r="K12" s="117"/>
      <c r="L12" s="49"/>
      <c r="P12" s="50"/>
    </row>
    <row r="13" spans="1:16">
      <c r="A13" s="68" t="s">
        <v>103</v>
      </c>
      <c r="B13" s="50">
        <v>474.7</v>
      </c>
      <c r="C13" s="69">
        <v>10.3</v>
      </c>
      <c r="D13" s="64">
        <v>175.4</v>
      </c>
      <c r="E13" s="69">
        <v>10.8</v>
      </c>
      <c r="F13" s="110">
        <v>36.9</v>
      </c>
      <c r="G13" s="110">
        <v>10.8</v>
      </c>
      <c r="I13" s="85"/>
      <c r="J13" s="85"/>
      <c r="K13" s="117"/>
      <c r="P13" s="50"/>
    </row>
    <row r="14" spans="1:16">
      <c r="A14" s="68" t="s">
        <v>104</v>
      </c>
      <c r="B14" s="50">
        <v>435</v>
      </c>
      <c r="C14" s="69">
        <v>9.4</v>
      </c>
      <c r="D14" s="64">
        <v>143.69999999999999</v>
      </c>
      <c r="E14" s="69">
        <v>8.8000000000000007</v>
      </c>
      <c r="F14" s="110">
        <v>33</v>
      </c>
      <c r="G14" s="110">
        <v>9.9</v>
      </c>
      <c r="I14" s="85"/>
      <c r="J14" s="85"/>
      <c r="K14" s="117"/>
      <c r="P14" s="50"/>
    </row>
    <row r="15" spans="1:16">
      <c r="A15" s="68" t="s">
        <v>105</v>
      </c>
      <c r="B15" s="50">
        <v>445.2</v>
      </c>
      <c r="C15" s="69">
        <v>9.6</v>
      </c>
      <c r="D15" s="64">
        <v>138.1</v>
      </c>
      <c r="E15" s="69">
        <v>8.5</v>
      </c>
      <c r="F15" s="110">
        <v>31</v>
      </c>
      <c r="G15" s="110">
        <v>9.5</v>
      </c>
      <c r="I15" s="85"/>
      <c r="J15" s="85"/>
      <c r="K15" s="117"/>
      <c r="P15" s="50"/>
    </row>
    <row r="16" spans="1:16">
      <c r="A16" s="68" t="s">
        <v>106</v>
      </c>
      <c r="B16" s="50">
        <v>449.2</v>
      </c>
      <c r="C16" s="69">
        <v>9.6999999999999993</v>
      </c>
      <c r="D16" s="64">
        <v>134.69999999999999</v>
      </c>
      <c r="E16" s="69">
        <v>8.3000000000000007</v>
      </c>
      <c r="F16" s="110">
        <v>30</v>
      </c>
      <c r="G16" s="110">
        <v>9</v>
      </c>
      <c r="I16" s="85"/>
      <c r="J16" s="85"/>
      <c r="K16" s="117"/>
      <c r="P16" s="50"/>
    </row>
    <row r="17" spans="1:16">
      <c r="A17" s="68" t="s">
        <v>107</v>
      </c>
      <c r="B17" s="50">
        <v>416.5</v>
      </c>
      <c r="C17" s="69">
        <v>9</v>
      </c>
      <c r="D17" s="64">
        <v>109.2</v>
      </c>
      <c r="E17" s="69">
        <v>6.7</v>
      </c>
      <c r="F17" s="110">
        <v>26.2</v>
      </c>
      <c r="G17" s="110">
        <v>7.9</v>
      </c>
      <c r="I17" s="85"/>
      <c r="J17" s="85"/>
      <c r="K17" s="117"/>
      <c r="P17" s="50"/>
    </row>
    <row r="18" spans="1:16">
      <c r="A18" s="68" t="s">
        <v>108</v>
      </c>
      <c r="B18" s="50">
        <v>338</v>
      </c>
      <c r="C18" s="69">
        <v>7.3</v>
      </c>
      <c r="D18" s="64">
        <v>57.1</v>
      </c>
      <c r="E18" s="69">
        <v>3.5</v>
      </c>
      <c r="F18" s="110">
        <v>16.899999999999999</v>
      </c>
      <c r="G18" s="110">
        <v>7.2</v>
      </c>
      <c r="I18" s="85"/>
      <c r="J18" s="85"/>
      <c r="K18" s="117"/>
      <c r="P18" s="50"/>
    </row>
    <row r="19" spans="1:16">
      <c r="A19" s="68" t="s">
        <v>109</v>
      </c>
      <c r="B19" s="50">
        <v>246.4</v>
      </c>
      <c r="C19" s="69">
        <v>5.3</v>
      </c>
      <c r="D19" s="64">
        <v>21.6</v>
      </c>
      <c r="E19" s="69">
        <v>1.3</v>
      </c>
      <c r="F19" s="110">
        <v>8.8000000000000007</v>
      </c>
      <c r="G19" s="110">
        <v>6</v>
      </c>
      <c r="I19" s="85"/>
      <c r="J19" s="85"/>
      <c r="K19" s="117"/>
      <c r="P19" s="50"/>
    </row>
    <row r="20" spans="1:16">
      <c r="A20" s="68" t="s">
        <v>110</v>
      </c>
      <c r="B20" s="50">
        <v>227.9</v>
      </c>
      <c r="C20" s="69">
        <v>4.9000000000000004</v>
      </c>
      <c r="D20" s="64">
        <v>9.8000000000000007</v>
      </c>
      <c r="E20" s="69">
        <v>0.6</v>
      </c>
      <c r="F20" s="110">
        <v>4.3</v>
      </c>
      <c r="G20" s="110">
        <v>5.0999999999999996</v>
      </c>
      <c r="I20" s="85"/>
      <c r="J20" s="85"/>
      <c r="K20" s="117"/>
      <c r="P20" s="50"/>
    </row>
    <row r="21" spans="1:16">
      <c r="A21" s="68" t="s">
        <v>111</v>
      </c>
      <c r="B21" s="99">
        <v>4615.3</v>
      </c>
      <c r="C21" s="69">
        <v>100</v>
      </c>
      <c r="D21" s="99">
        <v>1625.4</v>
      </c>
      <c r="E21" s="69">
        <f t="shared" ref="E21" si="0">(D21/$D$21)*100</f>
        <v>100</v>
      </c>
      <c r="F21" s="110">
        <v>35.200000000000003</v>
      </c>
      <c r="G21" s="110">
        <v>16.8</v>
      </c>
      <c r="I21" s="85"/>
      <c r="J21" s="85"/>
      <c r="K21" s="117"/>
      <c r="P21" s="85"/>
    </row>
    <row r="22" spans="1:16">
      <c r="A22" s="68"/>
      <c r="B22" s="99"/>
      <c r="C22" s="64"/>
      <c r="D22" s="99"/>
      <c r="E22" s="64"/>
      <c r="F22" s="50"/>
    </row>
    <row r="23" spans="1:16" ht="17.25">
      <c r="A23" s="72" t="s">
        <v>144</v>
      </c>
    </row>
    <row r="24" spans="1:16" ht="17.25">
      <c r="A24" s="72" t="s">
        <v>145</v>
      </c>
    </row>
    <row r="25" spans="1:16" ht="17.25">
      <c r="A25" s="72" t="s">
        <v>348</v>
      </c>
      <c r="L25" s="109"/>
    </row>
    <row r="26" spans="1:16">
      <c r="A26" s="72" t="s">
        <v>146</v>
      </c>
      <c r="L26" s="49"/>
    </row>
    <row r="27" spans="1:16">
      <c r="A27" s="47" t="s">
        <v>47</v>
      </c>
    </row>
  </sheetData>
  <mergeCells count="3">
    <mergeCell ref="B5:C5"/>
    <mergeCell ref="D5:E5"/>
    <mergeCell ref="F5:G5"/>
  </mergeCells>
  <pageMargins left="0.7" right="0.7" top="0.75" bottom="0.75" header="0.3" footer="0.3"/>
  <pageSetup scale="86"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2E1FA-64DA-4879-A98E-345EBBBCAC52}">
  <sheetPr>
    <pageSetUpPr fitToPage="1"/>
  </sheetPr>
  <dimension ref="A1:K25"/>
  <sheetViews>
    <sheetView workbookViewId="0">
      <selection activeCell="A17" sqref="A17:XFD17"/>
    </sheetView>
  </sheetViews>
  <sheetFormatPr defaultRowHeight="15"/>
  <cols>
    <col min="1" max="1" width="13.28515625" customWidth="1"/>
    <col min="2" max="2" width="16.7109375" customWidth="1"/>
    <col min="3" max="3" width="19.42578125" customWidth="1"/>
    <col min="4" max="4" width="18" bestFit="1" customWidth="1"/>
    <col min="5" max="5" width="12.140625" customWidth="1"/>
    <col min="6" max="6" width="10" customWidth="1"/>
    <col min="7" max="7" width="10.42578125" customWidth="1"/>
    <col min="11" max="11" width="10.140625" bestFit="1" customWidth="1"/>
  </cols>
  <sheetData>
    <row r="1" spans="1:11">
      <c r="A1" s="43" t="s">
        <v>174</v>
      </c>
    </row>
    <row r="2" spans="1:11">
      <c r="A2" s="43" t="s">
        <v>130</v>
      </c>
    </row>
    <row r="3" spans="1:11" ht="17.25">
      <c r="A3" t="s">
        <v>131</v>
      </c>
    </row>
    <row r="4" spans="1:11">
      <c r="A4" s="54"/>
    </row>
    <row r="5" spans="1:11" ht="17.25" customHeight="1">
      <c r="B5" s="122" t="s">
        <v>132</v>
      </c>
      <c r="C5" s="123"/>
      <c r="D5" s="124" t="s">
        <v>133</v>
      </c>
      <c r="E5" s="123"/>
      <c r="F5" s="125" t="s">
        <v>134</v>
      </c>
      <c r="G5" s="126"/>
    </row>
    <row r="6" spans="1:11" ht="17.25">
      <c r="B6" s="48" t="s">
        <v>135</v>
      </c>
      <c r="C6" s="60" t="s">
        <v>136</v>
      </c>
      <c r="D6" s="48" t="s">
        <v>137</v>
      </c>
      <c r="E6" s="60" t="s">
        <v>136</v>
      </c>
      <c r="F6" s="127"/>
      <c r="G6" s="128"/>
    </row>
    <row r="7" spans="1:11">
      <c r="A7" s="43" t="s">
        <v>93</v>
      </c>
      <c r="B7" s="51" t="s">
        <v>138</v>
      </c>
      <c r="C7" s="62" t="s">
        <v>139</v>
      </c>
      <c r="D7" s="63" t="s">
        <v>140</v>
      </c>
      <c r="E7" s="62" t="s">
        <v>139</v>
      </c>
      <c r="F7" s="48" t="s">
        <v>141</v>
      </c>
      <c r="G7" s="48" t="s">
        <v>142</v>
      </c>
    </row>
    <row r="8" spans="1:11">
      <c r="A8" t="s">
        <v>143</v>
      </c>
      <c r="B8" s="64">
        <v>140.69999999999999</v>
      </c>
      <c r="C8" s="65">
        <v>8.6999999999999994E-2</v>
      </c>
      <c r="D8" s="66">
        <v>453.3</v>
      </c>
      <c r="E8" s="65">
        <v>7.0000000000000007E-2</v>
      </c>
      <c r="F8" s="67">
        <v>2950</v>
      </c>
      <c r="G8" s="67">
        <v>3220</v>
      </c>
      <c r="I8" s="109"/>
      <c r="J8" s="118"/>
      <c r="K8" s="118"/>
    </row>
    <row r="9" spans="1:11">
      <c r="A9" s="68" t="s">
        <v>129</v>
      </c>
      <c r="B9" s="64">
        <v>223</v>
      </c>
      <c r="C9" s="69">
        <v>13.7</v>
      </c>
      <c r="D9" s="70">
        <v>885.8</v>
      </c>
      <c r="E9" s="69">
        <v>13.7</v>
      </c>
      <c r="F9" s="71">
        <v>5990</v>
      </c>
      <c r="G9" s="71">
        <v>3970</v>
      </c>
      <c r="I9" s="109"/>
      <c r="J9" s="109"/>
    </row>
    <row r="10" spans="1:11">
      <c r="A10" s="68" t="s">
        <v>101</v>
      </c>
      <c r="B10" s="64">
        <v>252</v>
      </c>
      <c r="C10" s="69">
        <v>15.5</v>
      </c>
      <c r="D10" s="70">
        <v>1008.9</v>
      </c>
      <c r="E10" s="69">
        <v>15.6</v>
      </c>
      <c r="F10" s="71">
        <v>5950</v>
      </c>
      <c r="G10" s="71">
        <v>4000</v>
      </c>
      <c r="I10" s="109"/>
      <c r="J10" s="109"/>
    </row>
    <row r="11" spans="1:11">
      <c r="A11" s="68" t="s">
        <v>102</v>
      </c>
      <c r="B11" s="64">
        <v>220.3</v>
      </c>
      <c r="C11" s="69">
        <v>13.6</v>
      </c>
      <c r="D11" s="70">
        <v>840</v>
      </c>
      <c r="E11" s="69">
        <v>13</v>
      </c>
      <c r="F11" s="71">
        <v>5000</v>
      </c>
      <c r="G11" s="71">
        <v>3810</v>
      </c>
      <c r="I11" s="109"/>
      <c r="J11" s="109"/>
    </row>
    <row r="12" spans="1:11">
      <c r="A12" s="68" t="s">
        <v>103</v>
      </c>
      <c r="B12" s="64">
        <v>175.4</v>
      </c>
      <c r="C12" s="69">
        <v>10.8</v>
      </c>
      <c r="D12" s="70">
        <v>642</v>
      </c>
      <c r="E12" s="69">
        <v>9.9</v>
      </c>
      <c r="F12" s="71">
        <v>4000</v>
      </c>
      <c r="G12" s="71">
        <v>3660</v>
      </c>
      <c r="I12" s="109"/>
      <c r="J12" s="109"/>
    </row>
    <row r="13" spans="1:11">
      <c r="A13" s="68" t="s">
        <v>104</v>
      </c>
      <c r="B13" s="64">
        <v>143.69999999999999</v>
      </c>
      <c r="C13" s="69">
        <v>8.8000000000000007</v>
      </c>
      <c r="D13" s="70">
        <v>521.20000000000005</v>
      </c>
      <c r="E13" s="69">
        <v>8.1</v>
      </c>
      <c r="F13" s="71">
        <v>3900</v>
      </c>
      <c r="G13" s="71">
        <v>3630</v>
      </c>
      <c r="I13" s="109"/>
      <c r="J13" s="109"/>
    </row>
    <row r="14" spans="1:11">
      <c r="A14" s="68" t="s">
        <v>105</v>
      </c>
      <c r="B14" s="64">
        <v>138.1</v>
      </c>
      <c r="C14" s="69">
        <v>8.5</v>
      </c>
      <c r="D14" s="70">
        <v>571.1</v>
      </c>
      <c r="E14" s="69">
        <v>8.8000000000000007</v>
      </c>
      <c r="F14" s="71">
        <v>4430</v>
      </c>
      <c r="G14" s="71">
        <v>4140</v>
      </c>
      <c r="I14" s="109"/>
      <c r="J14" s="109"/>
    </row>
    <row r="15" spans="1:11">
      <c r="A15" s="68" t="s">
        <v>106</v>
      </c>
      <c r="B15" s="64">
        <v>134.69999999999999</v>
      </c>
      <c r="C15" s="69">
        <v>8.3000000000000007</v>
      </c>
      <c r="D15" s="70">
        <v>596.70000000000005</v>
      </c>
      <c r="E15" s="69">
        <v>9.1999999999999993</v>
      </c>
      <c r="F15" s="71">
        <v>5400</v>
      </c>
      <c r="G15" s="71">
        <v>4430</v>
      </c>
      <c r="I15" s="109"/>
      <c r="J15" s="109"/>
    </row>
    <row r="16" spans="1:11">
      <c r="A16" s="68" t="s">
        <v>107</v>
      </c>
      <c r="B16" s="64">
        <v>109.2</v>
      </c>
      <c r="C16" s="69">
        <v>6.7</v>
      </c>
      <c r="D16" s="70">
        <v>512.9</v>
      </c>
      <c r="E16" s="69">
        <v>7.9</v>
      </c>
      <c r="F16" s="71">
        <v>6500</v>
      </c>
      <c r="G16" s="71">
        <v>4700</v>
      </c>
      <c r="I16" s="109"/>
      <c r="J16" s="109"/>
    </row>
    <row r="17" spans="1:10">
      <c r="A17" s="68" t="s">
        <v>108</v>
      </c>
      <c r="B17" s="64">
        <v>57.1</v>
      </c>
      <c r="C17" s="69">
        <v>3.5</v>
      </c>
      <c r="D17" s="70">
        <v>275.8</v>
      </c>
      <c r="E17" s="69">
        <v>4.3</v>
      </c>
      <c r="F17" s="71">
        <v>6970</v>
      </c>
      <c r="G17" s="71">
        <v>4830</v>
      </c>
      <c r="I17" s="109"/>
      <c r="J17" s="109"/>
    </row>
    <row r="18" spans="1:10">
      <c r="A18" s="68" t="s">
        <v>109</v>
      </c>
      <c r="B18" s="64">
        <v>21.6</v>
      </c>
      <c r="C18" s="69">
        <v>1.3</v>
      </c>
      <c r="D18" s="70">
        <v>104.1</v>
      </c>
      <c r="E18" s="69">
        <v>1.6</v>
      </c>
      <c r="F18" s="71">
        <v>6750</v>
      </c>
      <c r="G18" s="71">
        <v>4830</v>
      </c>
      <c r="I18" s="109"/>
      <c r="J18" s="109"/>
    </row>
    <row r="19" spans="1:10">
      <c r="A19" s="68" t="s">
        <v>110</v>
      </c>
      <c r="B19" s="64">
        <v>9.8000000000000007</v>
      </c>
      <c r="C19" s="69">
        <v>0.6</v>
      </c>
      <c r="D19" s="70">
        <v>47.9</v>
      </c>
      <c r="E19" s="69">
        <v>0.7</v>
      </c>
      <c r="F19" s="71">
        <v>6500</v>
      </c>
      <c r="G19" s="71">
        <v>4870</v>
      </c>
      <c r="I19" s="109"/>
      <c r="J19" s="109"/>
    </row>
    <row r="20" spans="1:10">
      <c r="A20" s="68" t="s">
        <v>111</v>
      </c>
      <c r="B20" s="64">
        <v>1625.4</v>
      </c>
      <c r="C20" s="69">
        <v>100</v>
      </c>
      <c r="D20" s="70">
        <v>6459.8</v>
      </c>
      <c r="E20" s="69">
        <f t="shared" ref="E20" si="0">D20/$D$20*100</f>
        <v>100</v>
      </c>
      <c r="F20" s="71">
        <v>5000</v>
      </c>
      <c r="G20" s="71">
        <v>3970</v>
      </c>
      <c r="I20" s="109"/>
      <c r="J20" s="109"/>
    </row>
    <row r="21" spans="1:10">
      <c r="B21" s="51"/>
      <c r="C21" s="51"/>
      <c r="D21" s="51"/>
    </row>
    <row r="22" spans="1:10" ht="17.25">
      <c r="A22" s="72" t="s">
        <v>144</v>
      </c>
      <c r="B22" s="51"/>
      <c r="C22" s="51"/>
      <c r="D22" s="51"/>
    </row>
    <row r="23" spans="1:10" ht="17.25">
      <c r="A23" s="72" t="s">
        <v>145</v>
      </c>
    </row>
    <row r="24" spans="1:10">
      <c r="A24" s="72" t="s">
        <v>146</v>
      </c>
    </row>
    <row r="25" spans="1:10">
      <c r="A25" s="47" t="s">
        <v>47</v>
      </c>
    </row>
  </sheetData>
  <mergeCells count="3">
    <mergeCell ref="B5:C5"/>
    <mergeCell ref="D5:E5"/>
    <mergeCell ref="F5:G6"/>
  </mergeCells>
  <pageMargins left="0.7" right="0.7" top="0.75" bottom="0.75" header="0.3" footer="0.3"/>
  <pageSetup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0C9B2-6CD3-44F5-BFB6-FEFE1486FA26}">
  <dimension ref="A1:C31"/>
  <sheetViews>
    <sheetView workbookViewId="0">
      <selection activeCell="G19" sqref="G19"/>
    </sheetView>
  </sheetViews>
  <sheetFormatPr defaultRowHeight="15"/>
  <cols>
    <col min="1" max="1" width="11.7109375" customWidth="1"/>
    <col min="2" max="3" width="18.7109375" customWidth="1"/>
  </cols>
  <sheetData>
    <row r="1" spans="1:3">
      <c r="A1" s="43" t="s">
        <v>181</v>
      </c>
    </row>
    <row r="2" spans="1:3">
      <c r="A2" s="73" t="s">
        <v>148</v>
      </c>
    </row>
    <row r="4" spans="1:3" ht="64.5" customHeight="1">
      <c r="A4" s="77" t="s">
        <v>149</v>
      </c>
      <c r="B4" s="75" t="s">
        <v>150</v>
      </c>
      <c r="C4" s="75" t="s">
        <v>151</v>
      </c>
    </row>
    <row r="5" spans="1:3">
      <c r="A5" s="76">
        <v>2001</v>
      </c>
      <c r="B5" s="59">
        <v>2000</v>
      </c>
      <c r="C5" s="59">
        <v>0</v>
      </c>
    </row>
    <row r="6" spans="1:3">
      <c r="A6" s="76">
        <v>2002</v>
      </c>
      <c r="B6" s="59">
        <v>3000</v>
      </c>
      <c r="C6" s="59">
        <v>500</v>
      </c>
    </row>
    <row r="7" spans="1:3">
      <c r="A7" s="76">
        <v>2003</v>
      </c>
      <c r="B7" s="59">
        <v>3000</v>
      </c>
      <c r="C7" s="59">
        <v>500</v>
      </c>
    </row>
    <row r="8" spans="1:3">
      <c r="A8" s="76">
        <v>2004</v>
      </c>
      <c r="B8" s="59">
        <v>3000</v>
      </c>
      <c r="C8" s="59">
        <v>500</v>
      </c>
    </row>
    <row r="9" spans="1:3">
      <c r="A9" s="76">
        <v>2005</v>
      </c>
      <c r="B9" s="59">
        <v>4000</v>
      </c>
      <c r="C9" s="59">
        <v>500</v>
      </c>
    </row>
    <row r="10" spans="1:3">
      <c r="A10" s="76">
        <v>2006</v>
      </c>
      <c r="B10" s="59">
        <v>4000</v>
      </c>
      <c r="C10" s="59">
        <v>1000</v>
      </c>
    </row>
    <row r="11" spans="1:3">
      <c r="A11" s="76">
        <v>2007</v>
      </c>
      <c r="B11" s="59">
        <v>4000</v>
      </c>
      <c r="C11" s="59">
        <v>1000</v>
      </c>
    </row>
    <row r="12" spans="1:3">
      <c r="A12" s="76">
        <v>2008</v>
      </c>
      <c r="B12" s="59">
        <v>5000</v>
      </c>
      <c r="C12" s="59">
        <v>1000</v>
      </c>
    </row>
    <row r="13" spans="1:3">
      <c r="A13" s="76">
        <v>2009</v>
      </c>
      <c r="B13" s="59">
        <v>5000</v>
      </c>
      <c r="C13" s="59">
        <v>1000</v>
      </c>
    </row>
    <row r="14" spans="1:3">
      <c r="A14" s="76">
        <v>2010</v>
      </c>
      <c r="B14" s="59">
        <v>5000</v>
      </c>
      <c r="C14" s="59">
        <v>1000</v>
      </c>
    </row>
    <row r="15" spans="1:3">
      <c r="A15" s="76">
        <v>2011</v>
      </c>
      <c r="B15" s="59">
        <v>5000</v>
      </c>
      <c r="C15" s="59">
        <v>1000</v>
      </c>
    </row>
    <row r="16" spans="1:3">
      <c r="A16" s="76">
        <v>2012</v>
      </c>
      <c r="B16" s="59">
        <v>5000</v>
      </c>
      <c r="C16" s="59">
        <v>1000</v>
      </c>
    </row>
    <row r="17" spans="1:3">
      <c r="A17" s="76">
        <v>2013</v>
      </c>
      <c r="B17" s="59">
        <v>5500</v>
      </c>
      <c r="C17" s="59">
        <v>1000</v>
      </c>
    </row>
    <row r="18" spans="1:3">
      <c r="A18" s="76">
        <v>2014</v>
      </c>
      <c r="B18" s="59">
        <v>5500</v>
      </c>
      <c r="C18" s="59">
        <v>1000</v>
      </c>
    </row>
    <row r="19" spans="1:3">
      <c r="A19" s="76">
        <v>2015</v>
      </c>
      <c r="B19" s="59">
        <v>5500</v>
      </c>
      <c r="C19" s="59">
        <v>1000</v>
      </c>
    </row>
    <row r="20" spans="1:3">
      <c r="A20" s="76">
        <v>2016</v>
      </c>
      <c r="B20" s="59">
        <v>5500</v>
      </c>
      <c r="C20" s="59">
        <v>1000</v>
      </c>
    </row>
    <row r="21" spans="1:3">
      <c r="A21" s="76">
        <v>2017</v>
      </c>
      <c r="B21" s="59">
        <v>5500</v>
      </c>
      <c r="C21" s="59">
        <v>1000</v>
      </c>
    </row>
    <row r="22" spans="1:3">
      <c r="A22" s="76">
        <v>2018</v>
      </c>
      <c r="B22" s="59">
        <v>5500</v>
      </c>
      <c r="C22" s="59">
        <v>1000</v>
      </c>
    </row>
    <row r="23" spans="1:3">
      <c r="A23" s="76">
        <v>2019</v>
      </c>
      <c r="B23" s="59">
        <v>6000</v>
      </c>
      <c r="C23" s="59">
        <v>1000</v>
      </c>
    </row>
    <row r="24" spans="1:3">
      <c r="A24" s="76">
        <v>2020</v>
      </c>
      <c r="B24" s="59">
        <v>6000</v>
      </c>
      <c r="C24" s="59">
        <v>1000</v>
      </c>
    </row>
    <row r="25" spans="1:3">
      <c r="A25" s="76">
        <v>2021</v>
      </c>
      <c r="B25" s="59">
        <v>6000</v>
      </c>
      <c r="C25" s="59">
        <v>1000</v>
      </c>
    </row>
    <row r="26" spans="1:3">
      <c r="A26" s="76">
        <v>2022</v>
      </c>
      <c r="B26" s="59">
        <v>6000</v>
      </c>
      <c r="C26" s="59">
        <v>1000</v>
      </c>
    </row>
    <row r="27" spans="1:3">
      <c r="A27" s="76">
        <v>2023</v>
      </c>
      <c r="B27" s="59">
        <v>6500</v>
      </c>
      <c r="C27" s="59">
        <v>1000</v>
      </c>
    </row>
    <row r="29" spans="1:3">
      <c r="A29" s="74" t="s">
        <v>154</v>
      </c>
    </row>
    <row r="30" spans="1:3">
      <c r="A30" s="74" t="s">
        <v>155</v>
      </c>
    </row>
    <row r="31" spans="1:3">
      <c r="A31" s="74" t="s">
        <v>152</v>
      </c>
    </row>
  </sheetData>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27ED0-7C91-441E-BF8E-1A704AD7AE78}">
  <sheetPr>
    <pageSetUpPr fitToPage="1"/>
  </sheetPr>
  <dimension ref="A1:N29"/>
  <sheetViews>
    <sheetView workbookViewId="0">
      <selection activeCell="E14" sqref="E14"/>
    </sheetView>
  </sheetViews>
  <sheetFormatPr defaultRowHeight="15"/>
  <cols>
    <col min="1" max="1" width="15" customWidth="1"/>
    <col min="2" max="2" width="11.5703125" bestFit="1" customWidth="1"/>
    <col min="3" max="3" width="19.42578125" customWidth="1"/>
    <col min="4" max="4" width="17.28515625" customWidth="1"/>
    <col min="5" max="5" width="16.28515625" customWidth="1"/>
    <col min="7" max="7" width="16.42578125" customWidth="1"/>
    <col min="8" max="8" width="9.85546875" customWidth="1"/>
    <col min="9" max="9" width="19.140625" customWidth="1"/>
    <col min="10" max="10" width="12.42578125" customWidth="1"/>
    <col min="11" max="11" width="19" customWidth="1"/>
    <col min="13" max="13" width="22.7109375" customWidth="1"/>
  </cols>
  <sheetData>
    <row r="1" spans="1:14">
      <c r="A1" s="43" t="s">
        <v>188</v>
      </c>
    </row>
    <row r="2" spans="1:14">
      <c r="A2" s="43" t="s">
        <v>156</v>
      </c>
    </row>
    <row r="3" spans="1:14" ht="17.25">
      <c r="A3" t="s">
        <v>157</v>
      </c>
    </row>
    <row r="4" spans="1:14">
      <c r="A4" s="54"/>
    </row>
    <row r="5" spans="1:14" ht="17.25">
      <c r="A5" s="54"/>
      <c r="B5" s="122" t="s">
        <v>158</v>
      </c>
      <c r="C5" s="122"/>
      <c r="D5" s="122"/>
      <c r="E5" s="122"/>
      <c r="F5" s="122"/>
      <c r="G5" s="129"/>
      <c r="H5" s="129"/>
      <c r="I5" s="129"/>
      <c r="J5" s="129"/>
      <c r="K5" s="129"/>
      <c r="L5" s="129"/>
      <c r="M5" s="129"/>
      <c r="N5" s="129"/>
    </row>
    <row r="6" spans="1:14" ht="30">
      <c r="A6" s="43" t="s">
        <v>93</v>
      </c>
      <c r="B6" s="79" t="s">
        <v>159</v>
      </c>
      <c r="C6" s="79" t="s">
        <v>160</v>
      </c>
      <c r="D6" s="79" t="s">
        <v>161</v>
      </c>
      <c r="E6" s="79" t="s">
        <v>162</v>
      </c>
      <c r="F6" s="80">
        <v>5000</v>
      </c>
      <c r="G6" s="79" t="s">
        <v>163</v>
      </c>
      <c r="H6" s="80">
        <v>5500</v>
      </c>
      <c r="I6" s="79" t="s">
        <v>164</v>
      </c>
      <c r="J6" s="80">
        <v>6000</v>
      </c>
      <c r="K6" s="79" t="s">
        <v>165</v>
      </c>
      <c r="L6" s="80">
        <v>6500</v>
      </c>
      <c r="M6" s="79" t="s">
        <v>166</v>
      </c>
      <c r="N6" s="80">
        <v>7000</v>
      </c>
    </row>
    <row r="7" spans="1:14">
      <c r="A7" t="s">
        <v>143</v>
      </c>
      <c r="B7" s="81">
        <v>44.5</v>
      </c>
      <c r="C7" s="81">
        <v>8.9</v>
      </c>
      <c r="D7" s="81">
        <v>5.2</v>
      </c>
      <c r="E7" s="81">
        <v>2.5</v>
      </c>
      <c r="F7" s="81">
        <v>1.6</v>
      </c>
      <c r="G7" s="81">
        <v>0.9</v>
      </c>
      <c r="H7" s="81">
        <v>0.5</v>
      </c>
      <c r="I7" s="81">
        <v>0.8</v>
      </c>
      <c r="J7" s="81">
        <v>35.1</v>
      </c>
      <c r="K7" s="81">
        <v>0</v>
      </c>
      <c r="L7" s="81">
        <v>0</v>
      </c>
      <c r="M7" s="81">
        <v>0</v>
      </c>
      <c r="N7" s="81">
        <v>0</v>
      </c>
    </row>
    <row r="8" spans="1:14">
      <c r="A8" s="68" t="s">
        <v>129</v>
      </c>
      <c r="B8" s="81">
        <v>31.2</v>
      </c>
      <c r="C8" s="81">
        <v>7.8</v>
      </c>
      <c r="D8" s="81">
        <v>4.5</v>
      </c>
      <c r="E8" s="81">
        <v>2.4</v>
      </c>
      <c r="F8" s="81">
        <v>1.3</v>
      </c>
      <c r="G8" s="81">
        <v>1.2</v>
      </c>
      <c r="H8" s="81">
        <v>0.6</v>
      </c>
      <c r="I8" s="81">
        <v>1.1000000000000001</v>
      </c>
      <c r="J8" s="81">
        <v>49.9</v>
      </c>
      <c r="K8" s="81">
        <v>0</v>
      </c>
      <c r="L8" s="81">
        <v>0</v>
      </c>
      <c r="M8" s="81">
        <v>0</v>
      </c>
      <c r="N8" s="81">
        <v>0</v>
      </c>
    </row>
    <row r="9" spans="1:14">
      <c r="A9" s="68" t="s">
        <v>101</v>
      </c>
      <c r="B9" s="81">
        <v>30.4</v>
      </c>
      <c r="C9" s="81">
        <v>8.1</v>
      </c>
      <c r="D9" s="81">
        <v>4.5</v>
      </c>
      <c r="E9" s="81">
        <v>2.7</v>
      </c>
      <c r="F9" s="81">
        <v>1.2</v>
      </c>
      <c r="G9" s="81">
        <v>1.6</v>
      </c>
      <c r="H9" s="81">
        <v>0.6</v>
      </c>
      <c r="I9" s="81">
        <v>1.2</v>
      </c>
      <c r="J9" s="81">
        <v>49.7</v>
      </c>
      <c r="K9" s="81">
        <v>0</v>
      </c>
      <c r="L9" s="81">
        <v>0</v>
      </c>
      <c r="M9" s="81">
        <v>0</v>
      </c>
      <c r="N9" s="81">
        <v>0</v>
      </c>
    </row>
    <row r="10" spans="1:14">
      <c r="A10" s="68" t="s">
        <v>102</v>
      </c>
      <c r="B10" s="81">
        <v>33.6</v>
      </c>
      <c r="C10" s="81">
        <v>8.8000000000000007</v>
      </c>
      <c r="D10" s="81">
        <v>4.7</v>
      </c>
      <c r="E10" s="81">
        <v>2.9</v>
      </c>
      <c r="F10" s="81">
        <v>1.1000000000000001</v>
      </c>
      <c r="G10" s="81">
        <v>2</v>
      </c>
      <c r="H10" s="81">
        <v>0.6</v>
      </c>
      <c r="I10" s="81">
        <v>1.4</v>
      </c>
      <c r="J10" s="81">
        <v>44.9</v>
      </c>
      <c r="K10" s="81">
        <v>0</v>
      </c>
      <c r="L10" s="81">
        <v>0</v>
      </c>
      <c r="M10" s="81">
        <v>0</v>
      </c>
      <c r="N10" s="81">
        <v>0</v>
      </c>
    </row>
    <row r="11" spans="1:14">
      <c r="A11" s="68" t="s">
        <v>103</v>
      </c>
      <c r="B11" s="81">
        <v>35.9</v>
      </c>
      <c r="C11" s="81">
        <v>9.5</v>
      </c>
      <c r="D11" s="81">
        <v>4.8</v>
      </c>
      <c r="E11" s="81">
        <v>3.3</v>
      </c>
      <c r="F11" s="81">
        <v>1.1000000000000001</v>
      </c>
      <c r="G11" s="81">
        <v>2.2999999999999998</v>
      </c>
      <c r="H11" s="81">
        <v>0.7</v>
      </c>
      <c r="I11" s="81">
        <v>1.5</v>
      </c>
      <c r="J11" s="81">
        <v>40.9</v>
      </c>
      <c r="K11" s="81">
        <v>0</v>
      </c>
      <c r="L11" s="81">
        <v>0</v>
      </c>
      <c r="M11" s="81">
        <v>0</v>
      </c>
      <c r="N11" s="81">
        <v>0</v>
      </c>
    </row>
    <row r="12" spans="1:14">
      <c r="A12" s="68" t="s">
        <v>104</v>
      </c>
      <c r="B12" s="81">
        <v>36.299999999999997</v>
      </c>
      <c r="C12" s="81">
        <v>9.9</v>
      </c>
      <c r="D12" s="81">
        <v>5</v>
      </c>
      <c r="E12" s="81">
        <v>3.4</v>
      </c>
      <c r="F12" s="81">
        <v>1.3</v>
      </c>
      <c r="G12" s="81">
        <v>2.4</v>
      </c>
      <c r="H12" s="81">
        <v>0.8</v>
      </c>
      <c r="I12" s="81">
        <v>1.5</v>
      </c>
      <c r="J12" s="81">
        <v>39.4</v>
      </c>
      <c r="K12" s="81">
        <v>0</v>
      </c>
      <c r="L12" s="81">
        <v>0</v>
      </c>
      <c r="M12" s="81">
        <v>0</v>
      </c>
      <c r="N12" s="81">
        <v>0</v>
      </c>
    </row>
    <row r="13" spans="1:14">
      <c r="A13" s="68" t="s">
        <v>105</v>
      </c>
      <c r="B13" s="81">
        <v>34.200000000000003</v>
      </c>
      <c r="C13" s="81">
        <v>9.6</v>
      </c>
      <c r="D13" s="81">
        <v>5.0999999999999996</v>
      </c>
      <c r="E13" s="81">
        <v>3.4</v>
      </c>
      <c r="F13" s="81">
        <v>1.3</v>
      </c>
      <c r="G13" s="81">
        <v>1.9</v>
      </c>
      <c r="H13" s="81">
        <v>0.5</v>
      </c>
      <c r="I13" s="81">
        <v>1</v>
      </c>
      <c r="J13" s="81">
        <v>3.5</v>
      </c>
      <c r="K13" s="81">
        <v>1.1000000000000001</v>
      </c>
      <c r="L13" s="81">
        <v>0.5</v>
      </c>
      <c r="M13" s="81">
        <v>2.5</v>
      </c>
      <c r="N13" s="81">
        <v>35.4</v>
      </c>
    </row>
    <row r="14" spans="1:14">
      <c r="A14" s="68" t="s">
        <v>106</v>
      </c>
      <c r="B14" s="81">
        <v>30.4</v>
      </c>
      <c r="C14" s="81">
        <v>9.1</v>
      </c>
      <c r="D14" s="81">
        <v>5</v>
      </c>
      <c r="E14" s="81">
        <v>3.1</v>
      </c>
      <c r="F14" s="81">
        <v>1.5</v>
      </c>
      <c r="G14" s="81">
        <v>1.1000000000000001</v>
      </c>
      <c r="H14" s="81">
        <v>0.3</v>
      </c>
      <c r="I14" s="81">
        <v>0.8</v>
      </c>
      <c r="J14" s="81">
        <v>2.2000000000000002</v>
      </c>
      <c r="K14" s="81">
        <v>1.8</v>
      </c>
      <c r="L14" s="81">
        <v>1</v>
      </c>
      <c r="M14" s="81">
        <v>2.8</v>
      </c>
      <c r="N14" s="81">
        <v>40.9</v>
      </c>
    </row>
    <row r="15" spans="1:14">
      <c r="A15" s="68" t="s">
        <v>107</v>
      </c>
      <c r="B15" s="81">
        <v>26.7</v>
      </c>
      <c r="C15" s="81">
        <v>8.4</v>
      </c>
      <c r="D15" s="81">
        <v>4.9000000000000004</v>
      </c>
      <c r="E15" s="81">
        <v>2.8</v>
      </c>
      <c r="F15" s="81">
        <v>1.4</v>
      </c>
      <c r="G15" s="81">
        <v>0.9</v>
      </c>
      <c r="H15" s="81">
        <v>0.3</v>
      </c>
      <c r="I15" s="81">
        <v>0.8</v>
      </c>
      <c r="J15" s="81">
        <v>2.5</v>
      </c>
      <c r="K15" s="81">
        <v>1.7</v>
      </c>
      <c r="L15" s="81">
        <v>1.2</v>
      </c>
      <c r="M15" s="81">
        <v>2.5</v>
      </c>
      <c r="N15" s="81">
        <v>45.9</v>
      </c>
    </row>
    <row r="16" spans="1:14">
      <c r="A16" s="68" t="s">
        <v>108</v>
      </c>
      <c r="B16" s="81">
        <v>25</v>
      </c>
      <c r="C16" s="81">
        <v>7.8</v>
      </c>
      <c r="D16" s="81">
        <v>4.5999999999999996</v>
      </c>
      <c r="E16" s="81">
        <v>2.8</v>
      </c>
      <c r="F16" s="81">
        <v>1.6</v>
      </c>
      <c r="G16" s="81">
        <v>0.8</v>
      </c>
      <c r="H16" s="81">
        <v>0.3</v>
      </c>
      <c r="I16" s="81">
        <v>0.8</v>
      </c>
      <c r="J16" s="81">
        <v>2.5</v>
      </c>
      <c r="K16" s="81">
        <v>1.4</v>
      </c>
      <c r="L16" s="81">
        <v>1.4</v>
      </c>
      <c r="M16" s="81">
        <v>2</v>
      </c>
      <c r="N16" s="81">
        <v>49</v>
      </c>
    </row>
    <row r="17" spans="1:14">
      <c r="A17" s="68" t="s">
        <v>109</v>
      </c>
      <c r="B17" s="81">
        <v>24.9</v>
      </c>
      <c r="C17" s="81">
        <v>7.7</v>
      </c>
      <c r="D17" s="81">
        <v>5</v>
      </c>
      <c r="E17" s="81">
        <v>2.6</v>
      </c>
      <c r="F17" s="81">
        <v>1.9</v>
      </c>
      <c r="G17" s="81">
        <v>0.8</v>
      </c>
      <c r="H17" s="81">
        <v>0.3</v>
      </c>
      <c r="I17" s="81">
        <v>0.9</v>
      </c>
      <c r="J17" s="81">
        <v>2.4</v>
      </c>
      <c r="K17" s="81">
        <v>1.5</v>
      </c>
      <c r="L17" s="81">
        <v>1.5</v>
      </c>
      <c r="M17" s="81">
        <v>1.7</v>
      </c>
      <c r="N17" s="81">
        <v>48.8</v>
      </c>
    </row>
    <row r="18" spans="1:14">
      <c r="A18" s="68" t="s">
        <v>110</v>
      </c>
      <c r="B18" s="81">
        <v>23.3</v>
      </c>
      <c r="C18" s="81">
        <v>7.7</v>
      </c>
      <c r="D18" s="81">
        <v>5.5</v>
      </c>
      <c r="E18" s="81">
        <v>2.9</v>
      </c>
      <c r="F18" s="81">
        <v>2.2999999999999998</v>
      </c>
      <c r="G18" s="81">
        <v>1</v>
      </c>
      <c r="H18" s="81">
        <v>0.4</v>
      </c>
      <c r="I18" s="81">
        <v>0.9</v>
      </c>
      <c r="J18" s="81">
        <v>3</v>
      </c>
      <c r="K18" s="81">
        <v>1.2</v>
      </c>
      <c r="L18" s="81">
        <v>2.5</v>
      </c>
      <c r="M18" s="81">
        <v>1.2</v>
      </c>
      <c r="N18" s="81">
        <v>48.1</v>
      </c>
    </row>
    <row r="19" spans="1:14">
      <c r="A19" s="68" t="s">
        <v>111</v>
      </c>
      <c r="B19" s="81">
        <v>33.1</v>
      </c>
      <c r="C19" s="81">
        <v>8.8000000000000007</v>
      </c>
      <c r="D19" s="81">
        <v>4.8</v>
      </c>
      <c r="E19" s="81">
        <v>2.9</v>
      </c>
      <c r="F19" s="81">
        <v>1.3</v>
      </c>
      <c r="G19" s="81">
        <v>1.6</v>
      </c>
      <c r="H19" s="81">
        <v>0.6</v>
      </c>
      <c r="I19" s="81">
        <v>1.1000000000000001</v>
      </c>
      <c r="J19" s="81">
        <v>32.299999999999997</v>
      </c>
      <c r="K19" s="81">
        <v>0.4</v>
      </c>
      <c r="L19" s="81">
        <v>0.3</v>
      </c>
      <c r="M19" s="81">
        <v>0.7</v>
      </c>
      <c r="N19" s="81">
        <v>12.1</v>
      </c>
    </row>
    <row r="20" spans="1:14">
      <c r="A20" s="68" t="s">
        <v>167</v>
      </c>
      <c r="B20" s="81"/>
      <c r="C20" s="81"/>
      <c r="D20" s="81"/>
      <c r="E20" s="81"/>
      <c r="F20" s="81"/>
      <c r="G20" s="81"/>
      <c r="H20" s="81"/>
    </row>
    <row r="21" spans="1:14">
      <c r="A21" s="68" t="s">
        <v>168</v>
      </c>
      <c r="B21" s="81">
        <v>33.200000000000003</v>
      </c>
      <c r="C21" s="81">
        <v>8.8000000000000007</v>
      </c>
      <c r="D21" s="81">
        <v>4.8</v>
      </c>
      <c r="E21" s="81">
        <v>2.9</v>
      </c>
      <c r="F21" s="81">
        <v>1.3</v>
      </c>
      <c r="G21" s="81">
        <v>1.6</v>
      </c>
      <c r="H21" s="81">
        <v>0.6</v>
      </c>
      <c r="I21" s="81">
        <v>1.1000000000000001</v>
      </c>
      <c r="J21" s="81">
        <v>32.9</v>
      </c>
      <c r="K21" s="81">
        <v>0.4</v>
      </c>
      <c r="L21" s="81">
        <v>0.3</v>
      </c>
      <c r="M21" s="81">
        <v>0.7</v>
      </c>
      <c r="N21" s="81">
        <v>11.4</v>
      </c>
    </row>
    <row r="22" spans="1:14">
      <c r="A22" s="68" t="s">
        <v>169</v>
      </c>
      <c r="B22" s="81">
        <v>29.6</v>
      </c>
      <c r="C22" s="81">
        <v>8.8000000000000007</v>
      </c>
      <c r="D22" s="81">
        <v>5</v>
      </c>
      <c r="E22" s="81">
        <v>3.1</v>
      </c>
      <c r="F22" s="81">
        <v>1.5</v>
      </c>
      <c r="G22" s="81">
        <v>1.3</v>
      </c>
      <c r="H22" s="81">
        <v>0.3</v>
      </c>
      <c r="I22" s="81">
        <v>0.8</v>
      </c>
      <c r="J22" s="81">
        <v>2.7</v>
      </c>
      <c r="K22" s="81">
        <v>1.5</v>
      </c>
      <c r="L22" s="81">
        <v>1</v>
      </c>
      <c r="M22" s="81">
        <v>2.5</v>
      </c>
      <c r="N22" s="81">
        <v>41.9</v>
      </c>
    </row>
    <row r="23" spans="1:14">
      <c r="A23" s="68"/>
      <c r="I23" s="82"/>
      <c r="J23" s="82"/>
      <c r="L23" s="83"/>
      <c r="M23" s="83"/>
      <c r="N23" s="83"/>
    </row>
    <row r="24" spans="1:14" ht="17.25">
      <c r="A24" s="72" t="s">
        <v>144</v>
      </c>
    </row>
    <row r="25" spans="1:14" ht="17.25">
      <c r="A25" s="72" t="s">
        <v>170</v>
      </c>
    </row>
    <row r="26" spans="1:14" ht="17.25">
      <c r="A26" s="72" t="s">
        <v>171</v>
      </c>
    </row>
    <row r="27" spans="1:14">
      <c r="A27" s="84" t="s">
        <v>172</v>
      </c>
    </row>
    <row r="28" spans="1:14">
      <c r="A28" s="72" t="s">
        <v>173</v>
      </c>
    </row>
    <row r="29" spans="1:14">
      <c r="A29" s="47" t="s">
        <v>47</v>
      </c>
    </row>
  </sheetData>
  <mergeCells count="1">
    <mergeCell ref="B5:N5"/>
  </mergeCells>
  <pageMargins left="0.25" right="0.25" top="0.75" bottom="0.75" header="0.3" footer="0.3"/>
  <pageSetup scale="6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58A32-6795-4877-9BBC-FC40D9F3BC3A}">
  <sheetPr>
    <pageSetUpPr fitToPage="1"/>
  </sheetPr>
  <dimension ref="A1:L25"/>
  <sheetViews>
    <sheetView workbookViewId="0">
      <selection activeCell="A16" sqref="A16"/>
    </sheetView>
  </sheetViews>
  <sheetFormatPr defaultRowHeight="15"/>
  <cols>
    <col min="1" max="1" width="28" customWidth="1"/>
    <col min="2" max="2" width="0.7109375" customWidth="1"/>
    <col min="3" max="3" width="23.140625" customWidth="1"/>
    <col min="4" max="4" width="21.85546875" customWidth="1"/>
    <col min="5" max="5" width="19" customWidth="1"/>
  </cols>
  <sheetData>
    <row r="1" spans="1:5">
      <c r="A1" s="43" t="s">
        <v>212</v>
      </c>
    </row>
    <row r="2" spans="1:5">
      <c r="A2" s="43" t="s">
        <v>396</v>
      </c>
    </row>
    <row r="3" spans="1:5" ht="17.25">
      <c r="A3" t="s">
        <v>397</v>
      </c>
    </row>
    <row r="5" spans="1:5">
      <c r="C5" s="122" t="s">
        <v>398</v>
      </c>
      <c r="D5" s="122"/>
      <c r="E5" s="122"/>
    </row>
    <row r="6" spans="1:5">
      <c r="C6" s="48" t="s">
        <v>387</v>
      </c>
      <c r="D6" s="48" t="s">
        <v>388</v>
      </c>
      <c r="E6" s="48" t="s">
        <v>389</v>
      </c>
    </row>
    <row r="7" spans="1:5">
      <c r="A7" s="119" t="s">
        <v>86</v>
      </c>
      <c r="C7" s="48" t="s">
        <v>302</v>
      </c>
      <c r="D7" s="48" t="s">
        <v>390</v>
      </c>
      <c r="E7" s="48" t="s">
        <v>391</v>
      </c>
    </row>
    <row r="8" spans="1:5">
      <c r="A8" t="s">
        <v>143</v>
      </c>
      <c r="C8" s="50">
        <v>35.1</v>
      </c>
      <c r="D8" s="51"/>
      <c r="E8" s="50">
        <f t="shared" ref="E8:E13" si="0">C8</f>
        <v>35.1</v>
      </c>
    </row>
    <row r="9" spans="1:5">
      <c r="A9" t="s">
        <v>129</v>
      </c>
      <c r="C9" s="50">
        <v>49.9</v>
      </c>
      <c r="D9" s="51"/>
      <c r="E9" s="50">
        <f t="shared" si="0"/>
        <v>49.9</v>
      </c>
    </row>
    <row r="10" spans="1:5">
      <c r="A10" t="s">
        <v>101</v>
      </c>
      <c r="C10" s="50">
        <v>49.7</v>
      </c>
      <c r="D10" s="51"/>
      <c r="E10" s="50">
        <f t="shared" si="0"/>
        <v>49.7</v>
      </c>
    </row>
    <row r="11" spans="1:5">
      <c r="A11" t="s">
        <v>102</v>
      </c>
      <c r="C11" s="50">
        <v>44.9</v>
      </c>
      <c r="D11" s="51"/>
      <c r="E11" s="50">
        <f t="shared" si="0"/>
        <v>44.9</v>
      </c>
    </row>
    <row r="12" spans="1:5">
      <c r="A12" t="s">
        <v>103</v>
      </c>
      <c r="C12" s="50">
        <v>40.9</v>
      </c>
      <c r="D12" s="51"/>
      <c r="E12" s="50">
        <f t="shared" si="0"/>
        <v>40.9</v>
      </c>
    </row>
    <row r="13" spans="1:5">
      <c r="A13" t="s">
        <v>104</v>
      </c>
      <c r="C13" s="50">
        <v>39.4</v>
      </c>
      <c r="D13" s="51"/>
      <c r="E13" s="50">
        <f t="shared" si="0"/>
        <v>39.4</v>
      </c>
    </row>
    <row r="14" spans="1:5">
      <c r="A14" t="s">
        <v>105</v>
      </c>
      <c r="C14" s="50">
        <v>35.4</v>
      </c>
      <c r="D14" s="50">
        <v>4.0999999999999996</v>
      </c>
      <c r="E14" s="50">
        <f t="shared" ref="E14:E19" si="1">SUM(C14:D14)</f>
        <v>39.5</v>
      </c>
    </row>
    <row r="15" spans="1:5">
      <c r="A15" t="s">
        <v>106</v>
      </c>
      <c r="C15" s="50">
        <v>40.9</v>
      </c>
      <c r="D15" s="50">
        <v>5.6</v>
      </c>
      <c r="E15" s="50">
        <f t="shared" si="1"/>
        <v>46.5</v>
      </c>
    </row>
    <row r="16" spans="1:5">
      <c r="A16" t="s">
        <v>107</v>
      </c>
      <c r="C16" s="50">
        <v>45.9</v>
      </c>
      <c r="D16" s="50">
        <v>5.4</v>
      </c>
      <c r="E16" s="50">
        <f t="shared" si="1"/>
        <v>51.3</v>
      </c>
    </row>
    <row r="17" spans="1:12">
      <c r="A17" t="s">
        <v>108</v>
      </c>
      <c r="C17" s="50">
        <v>49</v>
      </c>
      <c r="D17" s="50">
        <v>4.8</v>
      </c>
      <c r="E17" s="50">
        <f t="shared" si="1"/>
        <v>53.8</v>
      </c>
    </row>
    <row r="18" spans="1:12">
      <c r="A18" t="s">
        <v>109</v>
      </c>
      <c r="C18" s="50">
        <v>48.8</v>
      </c>
      <c r="D18" s="50">
        <v>4.7</v>
      </c>
      <c r="E18" s="50">
        <f t="shared" si="1"/>
        <v>53.5</v>
      </c>
    </row>
    <row r="19" spans="1:12">
      <c r="A19" t="s">
        <v>110</v>
      </c>
      <c r="C19" s="50">
        <v>48.1</v>
      </c>
      <c r="D19" s="50">
        <v>4.9000000000000004</v>
      </c>
      <c r="E19" s="50">
        <f t="shared" si="1"/>
        <v>53</v>
      </c>
    </row>
    <row r="20" spans="1:12">
      <c r="A20" t="s">
        <v>111</v>
      </c>
      <c r="C20" s="50">
        <v>43.700690517321988</v>
      </c>
      <c r="D20" s="50">
        <f>E20-C20</f>
        <v>2.2183422662552132</v>
      </c>
      <c r="E20" s="50">
        <v>45.919032783577201</v>
      </c>
    </row>
    <row r="22" spans="1:12" ht="17.25">
      <c r="A22" s="72" t="s">
        <v>144</v>
      </c>
    </row>
    <row r="23" spans="1:12" ht="31.15" customHeight="1">
      <c r="A23" s="130" t="s">
        <v>170</v>
      </c>
      <c r="B23" s="130"/>
      <c r="C23" s="130"/>
      <c r="D23" s="130"/>
      <c r="E23" s="130"/>
      <c r="F23" s="130"/>
      <c r="G23" s="130"/>
      <c r="H23" s="130"/>
      <c r="I23" s="130"/>
      <c r="J23" s="130"/>
      <c r="K23" s="130"/>
      <c r="L23" s="130"/>
    </row>
    <row r="24" spans="1:12">
      <c r="A24" s="131" t="s">
        <v>399</v>
      </c>
      <c r="B24" s="131"/>
      <c r="C24" s="131"/>
      <c r="D24" s="131"/>
      <c r="E24" s="131"/>
      <c r="F24" s="131"/>
      <c r="G24" s="131"/>
      <c r="H24" s="131"/>
      <c r="I24" s="131"/>
      <c r="J24" s="131"/>
      <c r="K24" s="131"/>
      <c r="L24" s="131"/>
    </row>
    <row r="25" spans="1:12">
      <c r="A25" t="s">
        <v>47</v>
      </c>
    </row>
  </sheetData>
  <mergeCells count="3">
    <mergeCell ref="C5:E5"/>
    <mergeCell ref="A23:L23"/>
    <mergeCell ref="A24:L24"/>
  </mergeCells>
  <pageMargins left="0.7" right="0.7" top="0.75" bottom="0.75" header="0.3" footer="0.3"/>
  <pageSetup scale="75"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F985-589C-41DF-82F3-20F3ABDECACF}">
  <sheetPr>
    <pageSetUpPr fitToPage="1"/>
  </sheetPr>
  <dimension ref="A1:M32"/>
  <sheetViews>
    <sheetView workbookViewId="0">
      <selection activeCell="B16" sqref="B16:B17"/>
    </sheetView>
  </sheetViews>
  <sheetFormatPr defaultRowHeight="15"/>
  <cols>
    <col min="1" max="1" width="83.28515625" customWidth="1"/>
  </cols>
  <sheetData>
    <row r="1" spans="1:2">
      <c r="A1" s="46" t="s">
        <v>196</v>
      </c>
      <c r="B1" s="51"/>
    </row>
    <row r="2" spans="1:2">
      <c r="A2" s="43" t="s">
        <v>400</v>
      </c>
      <c r="B2" s="51"/>
    </row>
    <row r="3" spans="1:2">
      <c r="A3" t="s">
        <v>21</v>
      </c>
      <c r="B3" s="51"/>
    </row>
    <row r="4" spans="1:2">
      <c r="B4" s="51"/>
    </row>
    <row r="5" spans="1:2">
      <c r="A5" s="43" t="s">
        <v>404</v>
      </c>
      <c r="B5" s="51"/>
    </row>
    <row r="6" spans="1:2">
      <c r="A6" t="s">
        <v>401</v>
      </c>
      <c r="B6" s="51"/>
    </row>
    <row r="7" spans="1:2">
      <c r="A7" s="47"/>
      <c r="B7" s="51"/>
    </row>
    <row r="8" spans="1:2">
      <c r="A8" t="s">
        <v>405</v>
      </c>
      <c r="B8" s="51">
        <v>13.1</v>
      </c>
    </row>
    <row r="9" spans="1:2">
      <c r="A9" t="s">
        <v>406</v>
      </c>
      <c r="B9" s="51">
        <v>20.5</v>
      </c>
    </row>
    <row r="10" spans="1:2">
      <c r="A10" t="s">
        <v>358</v>
      </c>
      <c r="B10" s="51">
        <v>66.400000000000006</v>
      </c>
    </row>
    <row r="11" spans="1:2">
      <c r="B11" s="51"/>
    </row>
    <row r="12" spans="1:2">
      <c r="A12" s="43" t="s">
        <v>407</v>
      </c>
      <c r="B12" s="51"/>
    </row>
    <row r="13" spans="1:2">
      <c r="A13" t="s">
        <v>402</v>
      </c>
      <c r="B13" s="50"/>
    </row>
    <row r="14" spans="1:2">
      <c r="B14" s="50"/>
    </row>
    <row r="15" spans="1:2">
      <c r="A15" s="43" t="s">
        <v>392</v>
      </c>
      <c r="B15" s="50"/>
    </row>
    <row r="16" spans="1:2">
      <c r="A16" t="s">
        <v>408</v>
      </c>
      <c r="B16" s="50">
        <v>78</v>
      </c>
    </row>
    <row r="17" spans="1:13">
      <c r="A17" t="s">
        <v>409</v>
      </c>
      <c r="B17" s="50">
        <v>8.5</v>
      </c>
    </row>
    <row r="18" spans="1:13">
      <c r="A18" t="s">
        <v>393</v>
      </c>
      <c r="B18" s="50">
        <v>13.4</v>
      </c>
    </row>
    <row r="19" spans="1:13">
      <c r="B19" s="50"/>
    </row>
    <row r="20" spans="1:13">
      <c r="A20" s="43" t="s">
        <v>394</v>
      </c>
      <c r="B20" s="50"/>
    </row>
    <row r="21" spans="1:13">
      <c r="A21" t="s">
        <v>408</v>
      </c>
      <c r="B21" s="50">
        <v>10.9</v>
      </c>
    </row>
    <row r="22" spans="1:13">
      <c r="A22" t="s">
        <v>409</v>
      </c>
      <c r="B22" s="50">
        <v>74</v>
      </c>
    </row>
    <row r="23" spans="1:13">
      <c r="A23" t="s">
        <v>393</v>
      </c>
      <c r="B23" s="51">
        <v>15.1</v>
      </c>
    </row>
    <row r="25" spans="1:13">
      <c r="A25" s="43" t="s">
        <v>395</v>
      </c>
    </row>
    <row r="26" spans="1:13">
      <c r="A26" t="s">
        <v>408</v>
      </c>
      <c r="B26" s="51">
        <v>2.6</v>
      </c>
    </row>
    <row r="27" spans="1:13">
      <c r="A27" t="s">
        <v>409</v>
      </c>
      <c r="B27" s="50">
        <v>2.5</v>
      </c>
    </row>
    <row r="28" spans="1:13">
      <c r="A28" t="s">
        <v>393</v>
      </c>
      <c r="B28" s="51">
        <v>94.9</v>
      </c>
    </row>
    <row r="30" spans="1:13" ht="60">
      <c r="A30" s="120" t="s">
        <v>403</v>
      </c>
      <c r="B30" s="120"/>
      <c r="C30" s="120"/>
      <c r="D30" s="120"/>
      <c r="E30" s="120"/>
      <c r="F30" s="120"/>
      <c r="G30" s="120"/>
      <c r="H30" s="120"/>
      <c r="I30" s="120"/>
      <c r="J30" s="120"/>
      <c r="K30" s="120"/>
      <c r="L30" s="120"/>
      <c r="M30" s="120"/>
    </row>
    <row r="31" spans="1:13" ht="30">
      <c r="A31" s="120" t="s">
        <v>410</v>
      </c>
      <c r="B31" s="121"/>
      <c r="C31" s="121"/>
      <c r="D31" s="121"/>
      <c r="E31" s="121"/>
      <c r="F31" s="121"/>
      <c r="G31" s="121"/>
      <c r="H31" s="121"/>
      <c r="I31" s="121"/>
      <c r="J31" s="121"/>
      <c r="K31" s="121"/>
      <c r="L31" s="121"/>
      <c r="M31" s="121"/>
    </row>
    <row r="32" spans="1:13">
      <c r="A32" t="s">
        <v>47</v>
      </c>
    </row>
  </sheetData>
  <pageMargins left="0.7" right="0.7" top="0.75" bottom="0.75" header="0.3" footer="0.3"/>
  <pageSetup scale="9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F7A7C-F994-4550-BAD3-4A2D52838B10}">
  <sheetPr>
    <pageSetUpPr fitToPage="1"/>
  </sheetPr>
  <dimension ref="A1:L27"/>
  <sheetViews>
    <sheetView workbookViewId="0">
      <selection activeCell="I28" sqref="I28"/>
    </sheetView>
  </sheetViews>
  <sheetFormatPr defaultRowHeight="15"/>
  <cols>
    <col min="1" max="1" width="19.85546875" customWidth="1"/>
    <col min="2" max="2" width="15.140625" customWidth="1"/>
    <col min="3" max="3" width="13.85546875" customWidth="1"/>
    <col min="4" max="4" width="17.85546875" customWidth="1"/>
    <col min="5" max="5" width="17.28515625" customWidth="1"/>
    <col min="6" max="6" width="25.5703125" customWidth="1"/>
    <col min="7" max="7" width="1.85546875" customWidth="1"/>
    <col min="8" max="8" width="24.7109375" bestFit="1" customWidth="1"/>
  </cols>
  <sheetData>
    <row r="1" spans="1:12">
      <c r="A1" s="43" t="s">
        <v>219</v>
      </c>
    </row>
    <row r="2" spans="1:12">
      <c r="A2" s="43" t="s">
        <v>364</v>
      </c>
    </row>
    <row r="3" spans="1:12" ht="17.25">
      <c r="A3" t="s">
        <v>363</v>
      </c>
    </row>
    <row r="4" spans="1:12">
      <c r="A4" s="54"/>
    </row>
    <row r="5" spans="1:12" ht="17.25">
      <c r="B5" s="122" t="s">
        <v>287</v>
      </c>
      <c r="C5" s="123"/>
      <c r="D5" s="124" t="s">
        <v>177</v>
      </c>
      <c r="E5" s="123"/>
      <c r="F5" s="124" t="s">
        <v>167</v>
      </c>
      <c r="G5" s="132"/>
      <c r="H5" s="132"/>
    </row>
    <row r="6" spans="1:12">
      <c r="B6" s="48"/>
      <c r="C6" s="60"/>
      <c r="D6" s="115"/>
      <c r="E6" s="60"/>
      <c r="F6" s="48" t="s">
        <v>353</v>
      </c>
      <c r="H6" s="43" t="s">
        <v>362</v>
      </c>
    </row>
    <row r="7" spans="1:12" ht="17.25">
      <c r="B7" s="48" t="s">
        <v>135</v>
      </c>
      <c r="C7" s="60" t="s">
        <v>136</v>
      </c>
      <c r="D7" s="115" t="s">
        <v>135</v>
      </c>
      <c r="E7" s="60" t="s">
        <v>136</v>
      </c>
      <c r="F7" s="48" t="s">
        <v>287</v>
      </c>
      <c r="H7" s="48" t="s">
        <v>361</v>
      </c>
    </row>
    <row r="8" spans="1:12" ht="17.25">
      <c r="A8" s="43" t="s">
        <v>93</v>
      </c>
      <c r="B8" s="51" t="s">
        <v>138</v>
      </c>
      <c r="C8" s="62" t="s">
        <v>139</v>
      </c>
      <c r="D8" s="63" t="s">
        <v>138</v>
      </c>
      <c r="E8" s="62" t="s">
        <v>139</v>
      </c>
      <c r="F8" s="48" t="s">
        <v>360</v>
      </c>
      <c r="H8" s="48" t="s">
        <v>349</v>
      </c>
    </row>
    <row r="9" spans="1:12">
      <c r="A9" t="s">
        <v>143</v>
      </c>
      <c r="B9" s="64">
        <v>208.6</v>
      </c>
      <c r="C9" s="65">
        <v>4.4999999999999998E-2</v>
      </c>
      <c r="D9" s="64">
        <v>2.2000000000000002</v>
      </c>
      <c r="E9" s="65">
        <v>8.9999999999999993E-3</v>
      </c>
      <c r="F9" s="58">
        <v>1.0999999999999999E-2</v>
      </c>
      <c r="H9" s="58">
        <v>0.51600000000000001</v>
      </c>
      <c r="L9" s="117"/>
    </row>
    <row r="10" spans="1:12">
      <c r="A10" s="68" t="s">
        <v>129</v>
      </c>
      <c r="B10" s="64">
        <v>362.7</v>
      </c>
      <c r="C10" s="69">
        <v>7.9</v>
      </c>
      <c r="D10" s="64">
        <v>13.4</v>
      </c>
      <c r="E10" s="69">
        <v>5.7</v>
      </c>
      <c r="F10" s="50">
        <v>3.7</v>
      </c>
      <c r="G10" s="49"/>
      <c r="H10" s="50">
        <v>34</v>
      </c>
      <c r="L10" s="117"/>
    </row>
    <row r="11" spans="1:12">
      <c r="A11" s="68" t="s">
        <v>101</v>
      </c>
      <c r="B11" s="64">
        <v>491.3</v>
      </c>
      <c r="C11" s="69">
        <v>10.6</v>
      </c>
      <c r="D11" s="64">
        <v>34.1</v>
      </c>
      <c r="E11" s="69">
        <v>14.5</v>
      </c>
      <c r="F11" s="50">
        <v>6.9</v>
      </c>
      <c r="G11" s="49"/>
      <c r="H11" s="50">
        <v>23.8</v>
      </c>
      <c r="L11" s="117"/>
    </row>
    <row r="12" spans="1:12">
      <c r="A12" s="68" t="s">
        <v>102</v>
      </c>
      <c r="B12" s="64">
        <v>519.9</v>
      </c>
      <c r="C12" s="69">
        <v>11.3</v>
      </c>
      <c r="D12" s="64">
        <v>39.5</v>
      </c>
      <c r="E12" s="69">
        <v>16.8</v>
      </c>
      <c r="F12" s="50">
        <v>7.6</v>
      </c>
      <c r="G12" s="49"/>
      <c r="H12" s="50">
        <v>17.8</v>
      </c>
      <c r="L12" s="117"/>
    </row>
    <row r="13" spans="1:12">
      <c r="A13" s="68" t="s">
        <v>103</v>
      </c>
      <c r="B13" s="64">
        <v>474.7</v>
      </c>
      <c r="C13" s="69">
        <v>10.3</v>
      </c>
      <c r="D13" s="64">
        <v>29</v>
      </c>
      <c r="E13" s="69">
        <v>12.3</v>
      </c>
      <c r="F13" s="50">
        <v>6.1</v>
      </c>
      <c r="G13" s="49"/>
      <c r="H13" s="50">
        <v>15.7</v>
      </c>
      <c r="L13" s="117"/>
    </row>
    <row r="14" spans="1:12">
      <c r="A14" s="68" t="s">
        <v>104</v>
      </c>
      <c r="B14" s="64">
        <v>435</v>
      </c>
      <c r="C14" s="69">
        <v>9.4</v>
      </c>
      <c r="D14" s="64">
        <v>19.7</v>
      </c>
      <c r="E14" s="69">
        <v>8.4</v>
      </c>
      <c r="F14" s="50">
        <v>4.5</v>
      </c>
      <c r="G14" s="49"/>
      <c r="H14" s="50">
        <v>15.3</v>
      </c>
      <c r="L14" s="117"/>
    </row>
    <row r="15" spans="1:12">
      <c r="A15" s="68" t="s">
        <v>105</v>
      </c>
      <c r="B15" s="64">
        <v>445.2</v>
      </c>
      <c r="C15" s="69">
        <v>9.6</v>
      </c>
      <c r="D15" s="64">
        <v>16</v>
      </c>
      <c r="E15" s="69">
        <v>6.8</v>
      </c>
      <c r="F15" s="50">
        <v>3.6</v>
      </c>
      <c r="G15" s="49"/>
      <c r="H15" s="50">
        <v>16.399999999999999</v>
      </c>
      <c r="L15" s="117"/>
    </row>
    <row r="16" spans="1:12">
      <c r="A16" s="68" t="s">
        <v>106</v>
      </c>
      <c r="B16" s="64">
        <v>449.2</v>
      </c>
      <c r="C16" s="69">
        <v>9.6999999999999993</v>
      </c>
      <c r="D16" s="64">
        <v>15.2</v>
      </c>
      <c r="E16" s="69">
        <v>6.4</v>
      </c>
      <c r="F16" s="50">
        <v>3.4</v>
      </c>
      <c r="G16" s="49"/>
      <c r="H16" s="50">
        <v>17.3</v>
      </c>
      <c r="L16" s="117"/>
    </row>
    <row r="17" spans="1:12">
      <c r="A17" s="68" t="s">
        <v>107</v>
      </c>
      <c r="B17" s="64">
        <v>416.5</v>
      </c>
      <c r="C17" s="69">
        <v>9</v>
      </c>
      <c r="D17" s="64">
        <v>18.3</v>
      </c>
      <c r="E17" s="69">
        <v>7.8</v>
      </c>
      <c r="F17" s="50">
        <v>4.4000000000000004</v>
      </c>
      <c r="G17" s="49"/>
      <c r="H17" s="50">
        <v>19.100000000000001</v>
      </c>
      <c r="L17" s="117"/>
    </row>
    <row r="18" spans="1:12">
      <c r="A18" s="68" t="s">
        <v>108</v>
      </c>
      <c r="B18" s="64">
        <v>338</v>
      </c>
      <c r="C18" s="69">
        <v>7.3</v>
      </c>
      <c r="D18" s="64">
        <v>23</v>
      </c>
      <c r="E18" s="69">
        <v>9.8000000000000007</v>
      </c>
      <c r="F18" s="50">
        <v>6.8</v>
      </c>
      <c r="G18" s="49"/>
      <c r="H18" s="50">
        <v>17.3</v>
      </c>
      <c r="L18" s="117"/>
    </row>
    <row r="19" spans="1:12">
      <c r="A19" s="68" t="s">
        <v>109</v>
      </c>
      <c r="B19" s="64">
        <v>246.4</v>
      </c>
      <c r="C19" s="69">
        <v>5.3</v>
      </c>
      <c r="D19" s="64">
        <v>14.7</v>
      </c>
      <c r="E19" s="69">
        <v>6.3</v>
      </c>
      <c r="F19" s="50">
        <v>6</v>
      </c>
      <c r="G19" s="49"/>
      <c r="H19" s="50">
        <v>16.600000000000001</v>
      </c>
      <c r="L19" s="117"/>
    </row>
    <row r="20" spans="1:12">
      <c r="A20" s="68" t="s">
        <v>110</v>
      </c>
      <c r="B20" s="64">
        <v>227.9</v>
      </c>
      <c r="C20" s="69">
        <v>4.9000000000000004</v>
      </c>
      <c r="D20" s="64">
        <v>10.1</v>
      </c>
      <c r="E20" s="69">
        <v>4.3</v>
      </c>
      <c r="F20" s="50">
        <v>4.4000000000000004</v>
      </c>
      <c r="G20" s="49"/>
      <c r="H20" s="50">
        <v>23.1</v>
      </c>
      <c r="L20" s="117"/>
    </row>
    <row r="21" spans="1:12">
      <c r="A21" s="68" t="s">
        <v>111</v>
      </c>
      <c r="B21" s="99">
        <v>4615.3</v>
      </c>
      <c r="C21" s="69">
        <v>100</v>
      </c>
      <c r="D21" s="99">
        <v>235.4</v>
      </c>
      <c r="E21" s="69">
        <f t="shared" ref="E21" si="0">(D21/$D$21)*100</f>
        <v>100</v>
      </c>
      <c r="F21" s="50">
        <v>5.0999999999999996</v>
      </c>
      <c r="H21" s="50">
        <v>19.5</v>
      </c>
      <c r="L21" s="117"/>
    </row>
    <row r="22" spans="1:12">
      <c r="A22" s="68"/>
      <c r="B22" s="99"/>
      <c r="C22" s="64"/>
      <c r="D22" s="99"/>
      <c r="E22" s="64"/>
      <c r="F22" s="50"/>
    </row>
    <row r="23" spans="1:12" ht="17.25">
      <c r="A23" s="72" t="s">
        <v>180</v>
      </c>
    </row>
    <row r="24" spans="1:12" ht="17.25">
      <c r="A24" s="72" t="s">
        <v>145</v>
      </c>
    </row>
    <row r="25" spans="1:12" ht="17.25">
      <c r="A25" s="72" t="s">
        <v>359</v>
      </c>
    </row>
    <row r="26" spans="1:12">
      <c r="A26" s="72" t="s">
        <v>146</v>
      </c>
    </row>
    <row r="27" spans="1:12">
      <c r="A27" s="47" t="s">
        <v>47</v>
      </c>
    </row>
  </sheetData>
  <mergeCells count="3">
    <mergeCell ref="B5:C5"/>
    <mergeCell ref="D5:E5"/>
    <mergeCell ref="F5:H5"/>
  </mergeCells>
  <pageMargins left="0.7" right="0.7" top="0.75" bottom="0.75" header="0.3" footer="0.3"/>
  <pageSetup scale="91"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D966F-2911-456E-BDE6-6B8F82FC57E3}">
  <sheetPr>
    <pageSetUpPr fitToPage="1"/>
  </sheetPr>
  <dimension ref="A1:N25"/>
  <sheetViews>
    <sheetView workbookViewId="0">
      <selection activeCell="P9" sqref="P9"/>
    </sheetView>
  </sheetViews>
  <sheetFormatPr defaultRowHeight="15"/>
  <cols>
    <col min="1" max="1" width="13.28515625" customWidth="1"/>
    <col min="2" max="2" width="16.7109375" customWidth="1"/>
    <col min="3" max="3" width="19.42578125" customWidth="1"/>
    <col min="4" max="4" width="18" bestFit="1" customWidth="1"/>
    <col min="5" max="5" width="12.140625" customWidth="1"/>
    <col min="6" max="6" width="10" customWidth="1"/>
    <col min="7" max="7" width="10.42578125" customWidth="1"/>
    <col min="14" max="14" width="12.7109375" bestFit="1" customWidth="1"/>
  </cols>
  <sheetData>
    <row r="1" spans="1:14">
      <c r="A1" s="43" t="s">
        <v>225</v>
      </c>
    </row>
    <row r="2" spans="1:14">
      <c r="A2" s="43" t="s">
        <v>175</v>
      </c>
    </row>
    <row r="3" spans="1:14" ht="17.25">
      <c r="A3" t="s">
        <v>176</v>
      </c>
    </row>
    <row r="4" spans="1:14">
      <c r="A4" s="54"/>
    </row>
    <row r="5" spans="1:14" ht="17.25" customHeight="1">
      <c r="B5" s="122" t="s">
        <v>177</v>
      </c>
      <c r="C5" s="123"/>
      <c r="D5" s="124" t="s">
        <v>178</v>
      </c>
      <c r="E5" s="123"/>
      <c r="F5" s="125" t="s">
        <v>179</v>
      </c>
      <c r="G5" s="126"/>
    </row>
    <row r="6" spans="1:14" ht="17.25">
      <c r="B6" s="48" t="s">
        <v>135</v>
      </c>
      <c r="C6" s="60" t="s">
        <v>136</v>
      </c>
      <c r="D6" s="48" t="s">
        <v>137</v>
      </c>
      <c r="E6" s="60" t="s">
        <v>136</v>
      </c>
      <c r="F6" s="127"/>
      <c r="G6" s="128"/>
    </row>
    <row r="7" spans="1:14">
      <c r="A7" s="43" t="s">
        <v>93</v>
      </c>
      <c r="B7" s="51" t="s">
        <v>138</v>
      </c>
      <c r="C7" s="62" t="s">
        <v>139</v>
      </c>
      <c r="D7" s="63" t="s">
        <v>140</v>
      </c>
      <c r="E7" s="62" t="s">
        <v>139</v>
      </c>
      <c r="F7" s="48" t="s">
        <v>141</v>
      </c>
      <c r="G7" s="48" t="s">
        <v>142</v>
      </c>
    </row>
    <row r="8" spans="1:14">
      <c r="A8" t="s">
        <v>143</v>
      </c>
      <c r="B8" s="64">
        <v>2.2000000000000002</v>
      </c>
      <c r="C8" s="65">
        <v>8.9999999999999993E-3</v>
      </c>
      <c r="D8" s="66">
        <v>10.9</v>
      </c>
      <c r="E8" s="65">
        <v>2E-3</v>
      </c>
      <c r="F8" s="67">
        <v>4840</v>
      </c>
      <c r="G8" s="67">
        <v>4930</v>
      </c>
      <c r="N8" s="85"/>
    </row>
    <row r="9" spans="1:14">
      <c r="A9" s="68" t="s">
        <v>129</v>
      </c>
      <c r="B9" s="64">
        <v>13.4</v>
      </c>
      <c r="C9" s="69">
        <v>5.7</v>
      </c>
      <c r="D9" s="70">
        <v>100.5</v>
      </c>
      <c r="E9" s="69">
        <v>1.9</v>
      </c>
      <c r="F9" s="71">
        <v>6000</v>
      </c>
      <c r="G9" s="71">
        <v>7470</v>
      </c>
    </row>
    <row r="10" spans="1:14">
      <c r="A10" s="68" t="s">
        <v>101</v>
      </c>
      <c r="B10" s="64">
        <v>34.1</v>
      </c>
      <c r="C10" s="69">
        <v>14.5</v>
      </c>
      <c r="D10" s="70">
        <v>282.2</v>
      </c>
      <c r="E10" s="69">
        <v>5.4</v>
      </c>
      <c r="F10" s="71">
        <v>6000</v>
      </c>
      <c r="G10" s="71">
        <v>8280</v>
      </c>
    </row>
    <row r="11" spans="1:14">
      <c r="A11" s="68" t="s">
        <v>102</v>
      </c>
      <c r="B11" s="64">
        <v>39.5</v>
      </c>
      <c r="C11" s="69">
        <v>16.8</v>
      </c>
      <c r="D11" s="70">
        <v>349.9</v>
      </c>
      <c r="E11" s="69">
        <v>6.7</v>
      </c>
      <c r="F11" s="71">
        <v>6000</v>
      </c>
      <c r="G11" s="71">
        <v>8850</v>
      </c>
    </row>
    <row r="12" spans="1:14">
      <c r="A12" s="68" t="s">
        <v>103</v>
      </c>
      <c r="B12" s="64">
        <v>29</v>
      </c>
      <c r="C12" s="69">
        <v>12.3</v>
      </c>
      <c r="D12" s="70">
        <v>283.2</v>
      </c>
      <c r="E12" s="69">
        <v>5.5</v>
      </c>
      <c r="F12" s="71">
        <v>6000</v>
      </c>
      <c r="G12" s="71">
        <v>9760</v>
      </c>
    </row>
    <row r="13" spans="1:14">
      <c r="A13" s="68" t="s">
        <v>104</v>
      </c>
      <c r="B13" s="64">
        <v>19.7</v>
      </c>
      <c r="C13" s="69">
        <v>8.4</v>
      </c>
      <c r="D13" s="70">
        <v>237.9</v>
      </c>
      <c r="E13" s="69">
        <v>4.5999999999999996</v>
      </c>
      <c r="F13" s="71">
        <v>6000</v>
      </c>
      <c r="G13" s="71">
        <v>12060</v>
      </c>
    </row>
    <row r="14" spans="1:14">
      <c r="A14" s="68" t="s">
        <v>105</v>
      </c>
      <c r="B14" s="64">
        <v>16</v>
      </c>
      <c r="C14" s="69">
        <v>6.8</v>
      </c>
      <c r="D14" s="70">
        <v>260.39999999999998</v>
      </c>
      <c r="E14" s="69">
        <v>5</v>
      </c>
      <c r="F14" s="71">
        <v>7000</v>
      </c>
      <c r="G14" s="71">
        <v>16270</v>
      </c>
    </row>
    <row r="15" spans="1:14">
      <c r="A15" s="68" t="s">
        <v>106</v>
      </c>
      <c r="B15" s="64">
        <v>15.2</v>
      </c>
      <c r="C15" s="69">
        <v>6.4</v>
      </c>
      <c r="D15" s="70">
        <v>356.6</v>
      </c>
      <c r="E15" s="69">
        <v>6.9</v>
      </c>
      <c r="F15" s="71">
        <v>7060</v>
      </c>
      <c r="G15" s="71">
        <v>23490</v>
      </c>
    </row>
    <row r="16" spans="1:14">
      <c r="A16" s="68" t="s">
        <v>107</v>
      </c>
      <c r="B16" s="64">
        <v>18.3</v>
      </c>
      <c r="C16" s="69">
        <v>7.8</v>
      </c>
      <c r="D16" s="70">
        <v>754.6</v>
      </c>
      <c r="E16" s="69">
        <v>14.5</v>
      </c>
      <c r="F16" s="71">
        <v>16600</v>
      </c>
      <c r="G16" s="71">
        <v>41200</v>
      </c>
    </row>
    <row r="17" spans="1:7">
      <c r="A17" s="68" t="s">
        <v>108</v>
      </c>
      <c r="B17" s="64">
        <v>23</v>
      </c>
      <c r="C17" s="69">
        <v>9.8000000000000007</v>
      </c>
      <c r="D17" s="70">
        <v>1154.7</v>
      </c>
      <c r="E17" s="69">
        <v>22.2</v>
      </c>
      <c r="F17" s="71">
        <v>26410</v>
      </c>
      <c r="G17" s="71">
        <v>50160</v>
      </c>
    </row>
    <row r="18" spans="1:7">
      <c r="A18" s="68" t="s">
        <v>109</v>
      </c>
      <c r="B18" s="64">
        <v>14.7</v>
      </c>
      <c r="C18" s="69">
        <v>6.3</v>
      </c>
      <c r="D18" s="70">
        <v>767.7</v>
      </c>
      <c r="E18" s="69">
        <v>14.8</v>
      </c>
      <c r="F18" s="71">
        <v>25000</v>
      </c>
      <c r="G18" s="71">
        <v>51940</v>
      </c>
    </row>
    <row r="19" spans="1:7">
      <c r="A19" s="68" t="s">
        <v>110</v>
      </c>
      <c r="B19" s="64">
        <v>10.1</v>
      </c>
      <c r="C19" s="69">
        <v>4.3</v>
      </c>
      <c r="D19" s="70">
        <v>636.5</v>
      </c>
      <c r="E19" s="69">
        <v>12.3</v>
      </c>
      <c r="F19" s="71">
        <v>26000</v>
      </c>
      <c r="G19" s="71">
        <v>62790</v>
      </c>
    </row>
    <row r="20" spans="1:7">
      <c r="A20" s="68" t="s">
        <v>111</v>
      </c>
      <c r="B20" s="64">
        <v>235.4</v>
      </c>
      <c r="C20" s="69">
        <v>100</v>
      </c>
      <c r="D20" s="70">
        <v>5192.1000000000004</v>
      </c>
      <c r="E20" s="69">
        <f t="shared" ref="E20" si="0">D20/$D$20*100</f>
        <v>100</v>
      </c>
      <c r="F20" s="71">
        <v>7000</v>
      </c>
      <c r="G20" s="71">
        <v>22060</v>
      </c>
    </row>
    <row r="21" spans="1:7">
      <c r="B21" s="51"/>
      <c r="C21" s="51"/>
      <c r="D21" s="51"/>
    </row>
    <row r="22" spans="1:7" ht="17.25">
      <c r="A22" s="72" t="s">
        <v>180</v>
      </c>
      <c r="B22" s="51"/>
      <c r="C22" s="51"/>
      <c r="D22" s="51"/>
    </row>
    <row r="23" spans="1:7" ht="17.25">
      <c r="A23" s="72" t="s">
        <v>145</v>
      </c>
    </row>
    <row r="24" spans="1:7">
      <c r="A24" s="72" t="s">
        <v>146</v>
      </c>
    </row>
    <row r="25" spans="1:7">
      <c r="A25" s="47" t="s">
        <v>47</v>
      </c>
    </row>
  </sheetData>
  <mergeCells count="3">
    <mergeCell ref="B5:C5"/>
    <mergeCell ref="D5:E5"/>
    <mergeCell ref="F5:G6"/>
  </mergeCells>
  <pageMargins left="0.7" right="0.7" top="0.75" bottom="0.75" header="0.3" footer="0.3"/>
  <pageSetup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FBFB1-F7DC-4787-BDF1-0C1B327F1D3D}">
  <sheetPr>
    <pageSetUpPr fitToPage="1"/>
  </sheetPr>
  <dimension ref="A1:C27"/>
  <sheetViews>
    <sheetView workbookViewId="0">
      <selection activeCell="B6" sqref="B6:B8"/>
    </sheetView>
  </sheetViews>
  <sheetFormatPr defaultRowHeight="15"/>
  <cols>
    <col min="1" max="1" width="39" customWidth="1"/>
    <col min="2" max="2" width="13.140625" style="51" bestFit="1" customWidth="1"/>
  </cols>
  <sheetData>
    <row r="1" spans="1:3">
      <c r="A1" s="43" t="s">
        <v>16</v>
      </c>
    </row>
    <row r="2" spans="1:3">
      <c r="A2" s="46" t="s">
        <v>263</v>
      </c>
    </row>
    <row r="3" spans="1:3">
      <c r="A3" s="47" t="s">
        <v>411</v>
      </c>
    </row>
    <row r="5" spans="1:3" ht="17.25">
      <c r="A5" s="46" t="s">
        <v>264</v>
      </c>
    </row>
    <row r="6" spans="1:3" ht="17.25">
      <c r="A6" t="s">
        <v>413</v>
      </c>
      <c r="B6" s="50">
        <v>13.6</v>
      </c>
      <c r="C6" s="49"/>
    </row>
    <row r="7" spans="1:3" ht="17.25">
      <c r="A7" s="88" t="s">
        <v>414</v>
      </c>
      <c r="B7" s="51">
        <v>24.7</v>
      </c>
    </row>
    <row r="8" spans="1:3">
      <c r="A8" s="88" t="s">
        <v>265</v>
      </c>
      <c r="B8" s="51">
        <v>80.099999999999994</v>
      </c>
    </row>
    <row r="9" spans="1:3">
      <c r="A9" s="88" t="s">
        <v>342</v>
      </c>
      <c r="B9" s="51">
        <v>118.3</v>
      </c>
    </row>
    <row r="11" spans="1:3" ht="17.25">
      <c r="A11" s="43" t="s">
        <v>415</v>
      </c>
    </row>
    <row r="12" spans="1:3">
      <c r="A12" t="s">
        <v>266</v>
      </c>
      <c r="B12" s="51">
        <v>11.4</v>
      </c>
    </row>
    <row r="13" spans="1:3">
      <c r="A13" t="s">
        <v>267</v>
      </c>
      <c r="B13" s="51">
        <v>1.4</v>
      </c>
    </row>
    <row r="14" spans="1:3" ht="17.25">
      <c r="A14" t="s">
        <v>416</v>
      </c>
      <c r="B14" s="51">
        <v>0.7</v>
      </c>
    </row>
    <row r="15" spans="1:3">
      <c r="A15" t="s">
        <v>268</v>
      </c>
      <c r="B15" s="50">
        <v>13.6</v>
      </c>
    </row>
    <row r="17" spans="1:1" ht="17.25">
      <c r="A17" s="89" t="s">
        <v>269</v>
      </c>
    </row>
    <row r="18" spans="1:1">
      <c r="A18" s="47" t="s">
        <v>270</v>
      </c>
    </row>
    <row r="19" spans="1:1">
      <c r="A19" s="47" t="s">
        <v>271</v>
      </c>
    </row>
    <row r="20" spans="1:1">
      <c r="A20" s="47" t="s">
        <v>272</v>
      </c>
    </row>
    <row r="21" spans="1:1" ht="17.25">
      <c r="A21" s="47" t="s">
        <v>417</v>
      </c>
    </row>
    <row r="22" spans="1:1" ht="17.25">
      <c r="A22" s="89" t="s">
        <v>418</v>
      </c>
    </row>
    <row r="23" spans="1:1">
      <c r="A23" s="47" t="s">
        <v>273</v>
      </c>
    </row>
    <row r="24" spans="1:1" ht="17.25">
      <c r="A24" s="89" t="s">
        <v>419</v>
      </c>
    </row>
    <row r="25" spans="1:1">
      <c r="A25" s="47" t="s">
        <v>146</v>
      </c>
    </row>
    <row r="26" spans="1:1">
      <c r="A26" s="47" t="s">
        <v>274</v>
      </c>
    </row>
    <row r="27" spans="1:1">
      <c r="A27" t="s">
        <v>412</v>
      </c>
    </row>
  </sheetData>
  <pageMargins left="0.7" right="0.7" top="0.75" bottom="0.75" header="0.3" footer="0.3"/>
  <pageSetup scale="9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707EA-B19C-4B43-BED3-F91025CDD047}">
  <sheetPr>
    <pageSetUpPr fitToPage="1"/>
  </sheetPr>
  <dimension ref="A1:M19"/>
  <sheetViews>
    <sheetView topLeftCell="A4" workbookViewId="0">
      <selection activeCell="J15" sqref="J15"/>
    </sheetView>
  </sheetViews>
  <sheetFormatPr defaultRowHeight="15"/>
  <cols>
    <col min="1" max="1" width="12.7109375" customWidth="1"/>
    <col min="2" max="2" width="44.7109375" customWidth="1"/>
    <col min="3" max="3" width="43.7109375" customWidth="1"/>
    <col min="4" max="4" width="43.85546875" customWidth="1"/>
  </cols>
  <sheetData>
    <row r="1" spans="1:13">
      <c r="A1" s="46" t="s">
        <v>231</v>
      </c>
    </row>
    <row r="2" spans="1:13">
      <c r="A2" s="46" t="s">
        <v>182</v>
      </c>
    </row>
    <row r="3" spans="1:13">
      <c r="A3" s="47" t="s">
        <v>183</v>
      </c>
    </row>
    <row r="4" spans="1:13">
      <c r="A4" s="47"/>
    </row>
    <row r="5" spans="1:13">
      <c r="B5" s="122" t="s">
        <v>184</v>
      </c>
      <c r="C5" s="122"/>
      <c r="D5" s="122"/>
    </row>
    <row r="6" spans="1:13" ht="30" customHeight="1">
      <c r="B6" s="61" t="s">
        <v>185</v>
      </c>
      <c r="C6" s="61" t="s">
        <v>186</v>
      </c>
      <c r="D6" s="61" t="s">
        <v>187</v>
      </c>
      <c r="M6" s="56"/>
    </row>
    <row r="7" spans="1:13">
      <c r="A7" t="s">
        <v>143</v>
      </c>
      <c r="B7" s="59">
        <v>4710</v>
      </c>
      <c r="C7" s="59">
        <v>4840</v>
      </c>
      <c r="D7" s="59">
        <v>11120</v>
      </c>
    </row>
    <row r="8" spans="1:13">
      <c r="A8" s="68" t="s">
        <v>129</v>
      </c>
      <c r="B8" s="57">
        <v>8820</v>
      </c>
      <c r="C8" s="57">
        <v>11720</v>
      </c>
      <c r="D8" s="57">
        <v>20660</v>
      </c>
    </row>
    <row r="9" spans="1:13">
      <c r="A9" s="68" t="s">
        <v>101</v>
      </c>
      <c r="B9" s="57">
        <v>13420</v>
      </c>
      <c r="C9" s="57">
        <v>20960</v>
      </c>
      <c r="D9" s="57">
        <v>28770</v>
      </c>
    </row>
    <row r="10" spans="1:13">
      <c r="A10" s="68" t="s">
        <v>102</v>
      </c>
      <c r="B10" s="57">
        <v>16500</v>
      </c>
      <c r="C10" s="57">
        <v>30000</v>
      </c>
      <c r="D10" s="57">
        <v>37690</v>
      </c>
    </row>
    <row r="11" spans="1:13">
      <c r="A11" s="68" t="s">
        <v>103</v>
      </c>
      <c r="B11" s="57">
        <v>19490</v>
      </c>
      <c r="C11" s="57">
        <v>35400</v>
      </c>
      <c r="D11" s="57">
        <v>48560</v>
      </c>
    </row>
    <row r="12" spans="1:13">
      <c r="A12" s="68" t="s">
        <v>104</v>
      </c>
      <c r="B12" s="57">
        <v>21160</v>
      </c>
      <c r="C12" s="57">
        <v>36510</v>
      </c>
      <c r="D12" s="57">
        <v>59830</v>
      </c>
    </row>
    <row r="13" spans="1:13">
      <c r="A13" s="68" t="s">
        <v>105</v>
      </c>
      <c r="B13" s="57">
        <v>22490</v>
      </c>
      <c r="C13" s="57">
        <v>36620</v>
      </c>
      <c r="D13" s="57">
        <v>69370</v>
      </c>
    </row>
    <row r="14" spans="1:13">
      <c r="A14" s="68" t="s">
        <v>106</v>
      </c>
      <c r="B14" s="57">
        <v>23930</v>
      </c>
      <c r="C14" s="57">
        <v>39240</v>
      </c>
      <c r="D14" s="57">
        <v>78510</v>
      </c>
    </row>
    <row r="15" spans="1:13">
      <c r="A15" s="68" t="s">
        <v>107</v>
      </c>
      <c r="B15" s="57">
        <v>25040</v>
      </c>
      <c r="C15" s="57">
        <v>51210</v>
      </c>
      <c r="D15" s="57">
        <v>94630</v>
      </c>
    </row>
    <row r="16" spans="1:13">
      <c r="A16" s="68" t="s">
        <v>108</v>
      </c>
      <c r="B16" s="57">
        <v>27490</v>
      </c>
      <c r="C16" s="57">
        <v>66320</v>
      </c>
      <c r="D16" s="57">
        <v>114850</v>
      </c>
    </row>
    <row r="17" spans="1:4">
      <c r="A17" s="68" t="s">
        <v>109</v>
      </c>
      <c r="B17" s="57">
        <v>30850</v>
      </c>
      <c r="C17" s="57">
        <v>83000</v>
      </c>
      <c r="D17" s="57">
        <v>134050</v>
      </c>
    </row>
    <row r="18" spans="1:4">
      <c r="A18" s="84" t="s">
        <v>110</v>
      </c>
      <c r="B18" s="57">
        <v>35260</v>
      </c>
      <c r="C18" s="57">
        <v>96160</v>
      </c>
      <c r="D18" s="57">
        <v>143990</v>
      </c>
    </row>
    <row r="19" spans="1:4">
      <c r="A19" s="68" t="s">
        <v>111</v>
      </c>
      <c r="B19" s="57">
        <v>18150</v>
      </c>
      <c r="C19" s="57">
        <v>32650</v>
      </c>
      <c r="D19" s="57">
        <v>57500</v>
      </c>
    </row>
  </sheetData>
  <mergeCells count="1">
    <mergeCell ref="B5:D5"/>
  </mergeCells>
  <pageMargins left="0.7" right="0.7" top="0.75" bottom="0.75" header="0.3" footer="0.3"/>
  <pageSetup scale="7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99A9-D9E2-4551-A02D-768B4D97BF29}">
  <sheetPr>
    <pageSetUpPr fitToPage="1"/>
  </sheetPr>
  <dimension ref="A1:M31"/>
  <sheetViews>
    <sheetView workbookViewId="0">
      <selection activeCell="J15" sqref="J15"/>
    </sheetView>
  </sheetViews>
  <sheetFormatPr defaultRowHeight="15"/>
  <cols>
    <col min="1" max="1" width="19.85546875" customWidth="1"/>
    <col min="2" max="2" width="15.140625" customWidth="1"/>
    <col min="3" max="3" width="13.85546875" customWidth="1"/>
    <col min="4" max="4" width="17.85546875" customWidth="1"/>
    <col min="5" max="5" width="17.28515625" customWidth="1"/>
    <col min="6" max="6" width="25.5703125" customWidth="1"/>
  </cols>
  <sheetData>
    <row r="1" spans="1:13">
      <c r="A1" s="43" t="s">
        <v>251</v>
      </c>
    </row>
    <row r="2" spans="1:13">
      <c r="A2" s="43" t="s">
        <v>369</v>
      </c>
    </row>
    <row r="3" spans="1:13" ht="17.25">
      <c r="A3" t="s">
        <v>368</v>
      </c>
    </row>
    <row r="4" spans="1:13">
      <c r="A4" s="54"/>
    </row>
    <row r="5" spans="1:13" ht="17.25">
      <c r="B5" s="122" t="s">
        <v>287</v>
      </c>
      <c r="C5" s="123"/>
      <c r="D5" s="124" t="s">
        <v>191</v>
      </c>
      <c r="E5" s="123"/>
      <c r="F5" s="48" t="s">
        <v>367</v>
      </c>
    </row>
    <row r="6" spans="1:13" ht="17.25">
      <c r="B6" s="48" t="s">
        <v>135</v>
      </c>
      <c r="C6" s="60" t="s">
        <v>136</v>
      </c>
      <c r="D6" s="115" t="s">
        <v>135</v>
      </c>
      <c r="E6" s="60" t="s">
        <v>136</v>
      </c>
      <c r="F6" s="48" t="s">
        <v>287</v>
      </c>
    </row>
    <row r="7" spans="1:13" ht="17.25">
      <c r="A7" s="43" t="s">
        <v>93</v>
      </c>
      <c r="B7" s="51" t="s">
        <v>138</v>
      </c>
      <c r="C7" s="62" t="s">
        <v>139</v>
      </c>
      <c r="D7" s="63" t="s">
        <v>138</v>
      </c>
      <c r="E7" s="62" t="s">
        <v>139</v>
      </c>
      <c r="F7" s="48" t="s">
        <v>366</v>
      </c>
    </row>
    <row r="8" spans="1:13">
      <c r="A8" t="s">
        <v>143</v>
      </c>
      <c r="B8" s="64">
        <v>208.6</v>
      </c>
      <c r="C8" s="65">
        <v>4.4999999999999998E-2</v>
      </c>
      <c r="D8" s="64">
        <v>4.2</v>
      </c>
      <c r="E8" s="65">
        <v>2.7E-2</v>
      </c>
      <c r="F8" s="58">
        <v>0.02</v>
      </c>
    </row>
    <row r="9" spans="1:13">
      <c r="A9" s="68" t="s">
        <v>129</v>
      </c>
      <c r="B9" s="64">
        <v>362.7</v>
      </c>
      <c r="C9" s="69">
        <v>7.9</v>
      </c>
      <c r="D9" s="64">
        <v>8.4</v>
      </c>
      <c r="E9" s="69">
        <v>5.3</v>
      </c>
      <c r="F9" s="50">
        <v>2.2999999999999998</v>
      </c>
      <c r="G9" s="49"/>
      <c r="J9" s="117"/>
      <c r="M9" s="50"/>
    </row>
    <row r="10" spans="1:13">
      <c r="A10" s="68" t="s">
        <v>101</v>
      </c>
      <c r="B10" s="64">
        <v>491.3</v>
      </c>
      <c r="C10" s="69">
        <v>10.6</v>
      </c>
      <c r="D10" s="64">
        <v>12</v>
      </c>
      <c r="E10" s="69">
        <v>7.5</v>
      </c>
      <c r="F10" s="50">
        <v>2.4</v>
      </c>
      <c r="G10" s="49"/>
      <c r="J10" s="117"/>
      <c r="M10" s="50"/>
    </row>
    <row r="11" spans="1:13">
      <c r="A11" s="68" t="s">
        <v>102</v>
      </c>
      <c r="B11" s="64">
        <v>519.9</v>
      </c>
      <c r="C11" s="69">
        <v>11.3</v>
      </c>
      <c r="D11" s="64">
        <v>12.4</v>
      </c>
      <c r="E11" s="69">
        <v>7.8</v>
      </c>
      <c r="F11" s="50">
        <v>2.4</v>
      </c>
      <c r="G11" s="49"/>
      <c r="J11" s="117"/>
      <c r="M11" s="50"/>
    </row>
    <row r="12" spans="1:13">
      <c r="A12" s="68" t="s">
        <v>103</v>
      </c>
      <c r="B12" s="64">
        <v>474.7</v>
      </c>
      <c r="C12" s="69">
        <v>10.3</v>
      </c>
      <c r="D12" s="64">
        <v>11.5</v>
      </c>
      <c r="E12" s="69">
        <v>7.2</v>
      </c>
      <c r="F12" s="50">
        <v>2.4</v>
      </c>
      <c r="G12" s="49"/>
      <c r="J12" s="117"/>
      <c r="M12" s="50"/>
    </row>
    <row r="13" spans="1:13">
      <c r="A13" s="68" t="s">
        <v>104</v>
      </c>
      <c r="B13" s="64">
        <v>435</v>
      </c>
      <c r="C13" s="69">
        <v>9.4</v>
      </c>
      <c r="D13" s="64">
        <v>10.8</v>
      </c>
      <c r="E13" s="69">
        <v>6.8</v>
      </c>
      <c r="F13" s="50">
        <v>2.5</v>
      </c>
      <c r="G13" s="49"/>
      <c r="M13" s="50"/>
    </row>
    <row r="14" spans="1:13">
      <c r="A14" s="68" t="s">
        <v>105</v>
      </c>
      <c r="B14" s="64">
        <v>445.2</v>
      </c>
      <c r="C14" s="69">
        <v>9.6</v>
      </c>
      <c r="D14" s="64">
        <v>12.2</v>
      </c>
      <c r="E14" s="69">
        <v>7.7</v>
      </c>
      <c r="F14" s="50">
        <v>2.7</v>
      </c>
      <c r="G14" s="49"/>
      <c r="M14" s="50"/>
    </row>
    <row r="15" spans="1:13">
      <c r="A15" s="68" t="s">
        <v>106</v>
      </c>
      <c r="B15" s="64">
        <v>449.2</v>
      </c>
      <c r="C15" s="69">
        <v>9.6999999999999993</v>
      </c>
      <c r="D15" s="64">
        <v>12.9</v>
      </c>
      <c r="E15" s="69">
        <v>8.1</v>
      </c>
      <c r="F15" s="50">
        <v>2.9</v>
      </c>
      <c r="G15" s="49"/>
      <c r="M15" s="50"/>
    </row>
    <row r="16" spans="1:13">
      <c r="A16" s="68" t="s">
        <v>107</v>
      </c>
      <c r="B16" s="64">
        <v>416.5</v>
      </c>
      <c r="C16" s="69">
        <v>9</v>
      </c>
      <c r="D16" s="64">
        <v>23.5</v>
      </c>
      <c r="E16" s="69">
        <v>14.8</v>
      </c>
      <c r="F16" s="50">
        <v>5.6</v>
      </c>
      <c r="G16" s="49"/>
      <c r="M16" s="50"/>
    </row>
    <row r="17" spans="1:13">
      <c r="A17" s="68" t="s">
        <v>108</v>
      </c>
      <c r="B17" s="64">
        <v>338</v>
      </c>
      <c r="C17" s="69">
        <v>7.3</v>
      </c>
      <c r="D17" s="64">
        <v>21.6</v>
      </c>
      <c r="E17" s="69">
        <v>13.6</v>
      </c>
      <c r="F17" s="50">
        <v>6.4</v>
      </c>
      <c r="G17" s="49"/>
      <c r="M17" s="50"/>
    </row>
    <row r="18" spans="1:13">
      <c r="A18" s="68" t="s">
        <v>109</v>
      </c>
      <c r="B18" s="64">
        <v>246.4</v>
      </c>
      <c r="C18" s="69">
        <v>5.3</v>
      </c>
      <c r="D18" s="64">
        <v>15.2</v>
      </c>
      <c r="E18" s="69">
        <v>9.6</v>
      </c>
      <c r="F18" s="50">
        <v>6.2</v>
      </c>
      <c r="G18" s="49"/>
      <c r="M18" s="50"/>
    </row>
    <row r="19" spans="1:13">
      <c r="A19" s="68" t="s">
        <v>110</v>
      </c>
      <c r="B19" s="64">
        <v>227.9</v>
      </c>
      <c r="C19" s="69">
        <v>4.9000000000000004</v>
      </c>
      <c r="D19" s="64">
        <v>13.9</v>
      </c>
      <c r="E19" s="69">
        <v>8.8000000000000007</v>
      </c>
      <c r="F19" s="50">
        <v>6.1</v>
      </c>
      <c r="G19" s="49"/>
      <c r="M19" s="50"/>
    </row>
    <row r="20" spans="1:13">
      <c r="A20" s="68" t="s">
        <v>111</v>
      </c>
      <c r="B20" s="99">
        <v>4615.3</v>
      </c>
      <c r="C20" s="69">
        <v>100</v>
      </c>
      <c r="D20" s="99">
        <v>158.69999999999999</v>
      </c>
      <c r="E20" s="69">
        <v>100</v>
      </c>
      <c r="F20" s="50">
        <v>3.4</v>
      </c>
      <c r="M20" s="50"/>
    </row>
    <row r="21" spans="1:13">
      <c r="A21" s="68"/>
      <c r="B21" s="99"/>
      <c r="C21" s="69"/>
      <c r="D21" s="99"/>
      <c r="E21" s="69"/>
      <c r="F21" s="50"/>
    </row>
    <row r="22" spans="1:13">
      <c r="A22" s="68" t="s">
        <v>167</v>
      </c>
      <c r="B22" s="99"/>
      <c r="C22" s="69"/>
      <c r="D22" s="99"/>
      <c r="E22" s="69"/>
      <c r="F22" s="50"/>
      <c r="L22" s="117"/>
    </row>
    <row r="23" spans="1:13">
      <c r="A23" s="68" t="s">
        <v>343</v>
      </c>
      <c r="B23" s="99">
        <v>3386.6</v>
      </c>
      <c r="C23" s="69">
        <v>76.8</v>
      </c>
      <c r="D23" s="99">
        <f>SUM(D8:D15)</f>
        <v>84.4</v>
      </c>
      <c r="E23" s="69">
        <v>53.2</v>
      </c>
      <c r="F23" s="50">
        <v>2.5</v>
      </c>
      <c r="L23" s="117"/>
    </row>
    <row r="24" spans="1:13">
      <c r="A24" s="68" t="s">
        <v>81</v>
      </c>
      <c r="B24" s="99">
        <v>754.5</v>
      </c>
      <c r="C24" s="69">
        <v>17.100000000000001</v>
      </c>
      <c r="D24" s="99">
        <f>SUM(D16:D17)</f>
        <v>45.1</v>
      </c>
      <c r="E24" s="69">
        <v>28.4</v>
      </c>
      <c r="F24" s="50">
        <v>6</v>
      </c>
    </row>
    <row r="25" spans="1:13">
      <c r="A25" s="68" t="s">
        <v>71</v>
      </c>
      <c r="B25" s="99">
        <v>474.3</v>
      </c>
      <c r="C25" s="69">
        <v>10.8</v>
      </c>
      <c r="D25" s="99">
        <f>SUM(D18:D19)</f>
        <v>29.1</v>
      </c>
      <c r="E25" s="69">
        <v>18.3</v>
      </c>
      <c r="F25" s="50">
        <v>6.1</v>
      </c>
    </row>
    <row r="26" spans="1:13">
      <c r="A26" s="68" t="s">
        <v>365</v>
      </c>
      <c r="B26" s="99">
        <v>4406.8</v>
      </c>
      <c r="C26" s="69">
        <v>100</v>
      </c>
      <c r="D26" s="99">
        <f>SUM(D9:D19)</f>
        <v>154.4</v>
      </c>
      <c r="E26" s="69">
        <v>97.3</v>
      </c>
      <c r="F26" s="50">
        <v>3.5</v>
      </c>
    </row>
    <row r="27" spans="1:13">
      <c r="A27" s="68"/>
      <c r="B27" s="99"/>
      <c r="C27" s="64"/>
      <c r="D27" s="99"/>
      <c r="E27" s="64"/>
      <c r="F27" s="50"/>
    </row>
    <row r="28" spans="1:13" ht="17.25">
      <c r="A28" s="72" t="s">
        <v>194</v>
      </c>
    </row>
    <row r="29" spans="1:13" ht="17.25">
      <c r="A29" s="72" t="s">
        <v>145</v>
      </c>
    </row>
    <row r="30" spans="1:13">
      <c r="A30" s="72" t="s">
        <v>195</v>
      </c>
    </row>
    <row r="31" spans="1:13">
      <c r="A31" s="47" t="s">
        <v>47</v>
      </c>
    </row>
  </sheetData>
  <mergeCells count="2">
    <mergeCell ref="B5:C5"/>
    <mergeCell ref="D5:E5"/>
  </mergeCells>
  <pageMargins left="0.7" right="0.7" top="0.75" bottom="0.75" header="0.3" footer="0.3"/>
  <pageSetup scale="98"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7175B-0B0F-4F16-944F-E3920A8B37A5}">
  <sheetPr>
    <pageSetUpPr fitToPage="1"/>
  </sheetPr>
  <dimension ref="A1:J25"/>
  <sheetViews>
    <sheetView workbookViewId="0">
      <selection activeCell="K19" sqref="K19"/>
    </sheetView>
  </sheetViews>
  <sheetFormatPr defaultRowHeight="15"/>
  <cols>
    <col min="1" max="1" width="13.28515625" customWidth="1"/>
    <col min="2" max="2" width="16.7109375" customWidth="1"/>
    <col min="3" max="3" width="19.42578125" customWidth="1"/>
    <col min="4" max="4" width="18" bestFit="1" customWidth="1"/>
    <col min="5" max="5" width="12.140625" customWidth="1"/>
    <col min="6" max="6" width="10" customWidth="1"/>
    <col min="7" max="7" width="10.42578125" customWidth="1"/>
  </cols>
  <sheetData>
    <row r="1" spans="1:10">
      <c r="A1" s="43" t="s">
        <v>252</v>
      </c>
    </row>
    <row r="2" spans="1:10">
      <c r="A2" s="43" t="s">
        <v>189</v>
      </c>
    </row>
    <row r="3" spans="1:10" ht="17.25">
      <c r="A3" t="s">
        <v>190</v>
      </c>
    </row>
    <row r="4" spans="1:10">
      <c r="A4" s="54"/>
    </row>
    <row r="5" spans="1:10" ht="17.25" customHeight="1">
      <c r="B5" s="122" t="s">
        <v>191</v>
      </c>
      <c r="C5" s="123"/>
      <c r="D5" s="124" t="s">
        <v>192</v>
      </c>
      <c r="E5" s="123"/>
      <c r="F5" s="125" t="s">
        <v>193</v>
      </c>
      <c r="G5" s="126"/>
    </row>
    <row r="6" spans="1:10" ht="17.25">
      <c r="B6" s="48" t="s">
        <v>135</v>
      </c>
      <c r="C6" s="60" t="s">
        <v>136</v>
      </c>
      <c r="D6" s="48" t="s">
        <v>137</v>
      </c>
      <c r="E6" s="60" t="s">
        <v>136</v>
      </c>
      <c r="F6" s="127"/>
      <c r="G6" s="128"/>
    </row>
    <row r="7" spans="1:10">
      <c r="A7" s="43" t="s">
        <v>93</v>
      </c>
      <c r="B7" s="51" t="s">
        <v>138</v>
      </c>
      <c r="C7" s="62" t="s">
        <v>139</v>
      </c>
      <c r="D7" s="63" t="s">
        <v>140</v>
      </c>
      <c r="E7" s="62" t="s">
        <v>139</v>
      </c>
      <c r="F7" s="48" t="s">
        <v>141</v>
      </c>
      <c r="G7" s="48" t="s">
        <v>142</v>
      </c>
    </row>
    <row r="8" spans="1:10">
      <c r="A8" t="s">
        <v>143</v>
      </c>
      <c r="B8" s="64">
        <v>4.2</v>
      </c>
      <c r="C8" s="65">
        <v>2.7E-2</v>
      </c>
      <c r="D8" s="66">
        <v>14.6</v>
      </c>
      <c r="E8" s="65">
        <v>7.0000000000000001E-3</v>
      </c>
      <c r="F8" s="67">
        <v>1500</v>
      </c>
      <c r="G8" s="67">
        <v>3450</v>
      </c>
      <c r="J8" s="49"/>
    </row>
    <row r="9" spans="1:10">
      <c r="A9" s="68" t="s">
        <v>129</v>
      </c>
      <c r="B9" s="64">
        <v>8.4</v>
      </c>
      <c r="C9" s="69">
        <v>5.3</v>
      </c>
      <c r="D9" s="70">
        <v>45</v>
      </c>
      <c r="E9" s="69">
        <v>2.2999999999999998</v>
      </c>
      <c r="F9" s="71">
        <v>3000</v>
      </c>
      <c r="G9" s="71">
        <v>5330</v>
      </c>
      <c r="J9" s="49"/>
    </row>
    <row r="10" spans="1:10">
      <c r="A10" s="68" t="s">
        <v>101</v>
      </c>
      <c r="B10" s="64">
        <v>12</v>
      </c>
      <c r="C10" s="69">
        <v>7.5</v>
      </c>
      <c r="D10" s="70">
        <v>92.9</v>
      </c>
      <c r="E10" s="69">
        <v>4.7</v>
      </c>
      <c r="F10" s="71">
        <v>4250</v>
      </c>
      <c r="G10" s="71">
        <v>7770</v>
      </c>
      <c r="J10" s="49"/>
    </row>
    <row r="11" spans="1:10">
      <c r="A11" s="68" t="s">
        <v>102</v>
      </c>
      <c r="B11" s="64">
        <v>12.4</v>
      </c>
      <c r="C11" s="69">
        <v>7.8</v>
      </c>
      <c r="D11" s="70">
        <v>113.1</v>
      </c>
      <c r="E11" s="69">
        <v>5.7</v>
      </c>
      <c r="F11" s="71">
        <v>5000</v>
      </c>
      <c r="G11" s="71">
        <v>9120</v>
      </c>
      <c r="J11" s="49"/>
    </row>
    <row r="12" spans="1:10">
      <c r="A12" s="68" t="s">
        <v>103</v>
      </c>
      <c r="B12" s="64">
        <v>11.5</v>
      </c>
      <c r="C12" s="69">
        <v>7.2</v>
      </c>
      <c r="D12" s="70">
        <v>117.9</v>
      </c>
      <c r="E12" s="69">
        <v>6</v>
      </c>
      <c r="F12" s="71">
        <v>5000</v>
      </c>
      <c r="G12" s="71">
        <v>10250</v>
      </c>
      <c r="J12" s="49"/>
    </row>
    <row r="13" spans="1:10">
      <c r="A13" s="68" t="s">
        <v>104</v>
      </c>
      <c r="B13" s="64">
        <v>10.8</v>
      </c>
      <c r="C13" s="69">
        <v>6.8</v>
      </c>
      <c r="D13" s="70">
        <v>110.2</v>
      </c>
      <c r="E13" s="69">
        <v>5.6</v>
      </c>
      <c r="F13" s="71">
        <v>5000</v>
      </c>
      <c r="G13" s="71">
        <v>10210</v>
      </c>
      <c r="J13" s="49"/>
    </row>
    <row r="14" spans="1:10">
      <c r="A14" s="68" t="s">
        <v>105</v>
      </c>
      <c r="B14" s="64">
        <v>12.2</v>
      </c>
      <c r="C14" s="69">
        <v>7.7</v>
      </c>
      <c r="D14" s="70">
        <v>132.69999999999999</v>
      </c>
      <c r="E14" s="69">
        <v>6.7</v>
      </c>
      <c r="F14" s="71">
        <v>5000</v>
      </c>
      <c r="G14" s="71">
        <v>10830</v>
      </c>
      <c r="J14" s="49"/>
    </row>
    <row r="15" spans="1:10">
      <c r="A15" s="68" t="s">
        <v>106</v>
      </c>
      <c r="B15" s="64">
        <v>12.9</v>
      </c>
      <c r="C15" s="69">
        <v>8.1</v>
      </c>
      <c r="D15" s="70">
        <v>150.6</v>
      </c>
      <c r="E15" s="69">
        <v>7.6</v>
      </c>
      <c r="F15" s="71">
        <v>5000</v>
      </c>
      <c r="G15" s="71">
        <v>11650</v>
      </c>
      <c r="J15" s="49"/>
    </row>
    <row r="16" spans="1:10">
      <c r="A16" s="68" t="s">
        <v>107</v>
      </c>
      <c r="B16" s="64">
        <v>23.5</v>
      </c>
      <c r="C16" s="69">
        <v>14.8</v>
      </c>
      <c r="D16" s="70">
        <v>356.2</v>
      </c>
      <c r="E16" s="69">
        <v>18.100000000000001</v>
      </c>
      <c r="F16" s="71">
        <v>6770</v>
      </c>
      <c r="G16" s="71">
        <v>15180</v>
      </c>
      <c r="J16" s="49"/>
    </row>
    <row r="17" spans="1:10">
      <c r="A17" s="68" t="s">
        <v>108</v>
      </c>
      <c r="B17" s="64">
        <v>21.6</v>
      </c>
      <c r="C17" s="69">
        <v>13.6</v>
      </c>
      <c r="D17" s="70">
        <v>312.39999999999998</v>
      </c>
      <c r="E17" s="69">
        <v>15.8</v>
      </c>
      <c r="F17" s="71">
        <v>6000</v>
      </c>
      <c r="G17" s="71">
        <v>14450</v>
      </c>
      <c r="J17" s="49"/>
    </row>
    <row r="18" spans="1:10">
      <c r="A18" s="68" t="s">
        <v>109</v>
      </c>
      <c r="B18" s="64">
        <v>15.2</v>
      </c>
      <c r="C18" s="69">
        <v>9.6</v>
      </c>
      <c r="D18" s="70">
        <v>215.9</v>
      </c>
      <c r="E18" s="69">
        <v>10.9</v>
      </c>
      <c r="F18" s="71">
        <v>5510</v>
      </c>
      <c r="G18" s="71">
        <v>14230</v>
      </c>
      <c r="J18" s="49"/>
    </row>
    <row r="19" spans="1:10">
      <c r="A19" s="68" t="s">
        <v>110</v>
      </c>
      <c r="B19" s="64">
        <v>13.9</v>
      </c>
      <c r="C19" s="69">
        <v>8.8000000000000007</v>
      </c>
      <c r="D19" s="70">
        <v>311.10000000000002</v>
      </c>
      <c r="E19" s="69">
        <v>15.8</v>
      </c>
      <c r="F19" s="71">
        <v>6150</v>
      </c>
      <c r="G19" s="71">
        <v>22330</v>
      </c>
      <c r="J19" s="49"/>
    </row>
    <row r="20" spans="1:10">
      <c r="A20" s="68" t="s">
        <v>111</v>
      </c>
      <c r="B20" s="64">
        <v>158.69999999999999</v>
      </c>
      <c r="C20" s="69">
        <v>100</v>
      </c>
      <c r="D20" s="70">
        <v>1972.6</v>
      </c>
      <c r="E20" s="69">
        <v>100</v>
      </c>
      <c r="F20" s="71">
        <v>5000</v>
      </c>
      <c r="G20" s="71">
        <v>12430</v>
      </c>
    </row>
    <row r="21" spans="1:10">
      <c r="B21" s="51"/>
      <c r="C21" s="51"/>
      <c r="D21" s="51"/>
    </row>
    <row r="22" spans="1:10" ht="17.25">
      <c r="A22" s="72" t="s">
        <v>194</v>
      </c>
      <c r="B22" s="51"/>
      <c r="C22" s="51"/>
      <c r="D22" s="51"/>
    </row>
    <row r="23" spans="1:10" ht="17.25">
      <c r="A23" s="72" t="s">
        <v>145</v>
      </c>
    </row>
    <row r="24" spans="1:10">
      <c r="A24" s="72" t="s">
        <v>195</v>
      </c>
    </row>
    <row r="25" spans="1:10">
      <c r="A25" s="47" t="s">
        <v>47</v>
      </c>
    </row>
  </sheetData>
  <mergeCells count="3">
    <mergeCell ref="B5:C5"/>
    <mergeCell ref="D5:E5"/>
    <mergeCell ref="F5:G6"/>
  </mergeCells>
  <pageMargins left="0.7" right="0.7" top="0.75" bottom="0.75" header="0.3" footer="0.3"/>
  <pageSetup scale="98"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07B2D-5173-43AD-8079-E54CE18F256C}">
  <sheetPr>
    <pageSetUpPr fitToPage="1"/>
  </sheetPr>
  <dimension ref="A1:S31"/>
  <sheetViews>
    <sheetView workbookViewId="0">
      <selection activeCell="R17" sqref="R17"/>
    </sheetView>
  </sheetViews>
  <sheetFormatPr defaultRowHeight="15"/>
  <cols>
    <col min="1" max="1" width="12" customWidth="1"/>
    <col min="4" max="4" width="11.5703125" customWidth="1"/>
    <col min="5" max="6" width="11" customWidth="1"/>
    <col min="7" max="7" width="11.140625" customWidth="1"/>
    <col min="8" max="8" width="12" customWidth="1"/>
    <col min="9" max="9" width="11.28515625" customWidth="1"/>
  </cols>
  <sheetData>
    <row r="1" spans="1:19">
      <c r="A1" s="43" t="s">
        <v>275</v>
      </c>
    </row>
    <row r="2" spans="1:19">
      <c r="A2" s="43" t="s">
        <v>197</v>
      </c>
    </row>
    <row r="3" spans="1:19">
      <c r="A3" t="s">
        <v>198</v>
      </c>
      <c r="B3" s="54"/>
      <c r="C3" s="54"/>
      <c r="D3" s="54"/>
      <c r="E3" s="54"/>
      <c r="F3" s="54"/>
      <c r="G3" s="54"/>
      <c r="H3" s="54"/>
      <c r="I3" s="54"/>
      <c r="J3" s="54"/>
    </row>
    <row r="5" spans="1:19">
      <c r="B5" s="133" t="s">
        <v>199</v>
      </c>
      <c r="C5" s="133"/>
      <c r="D5" s="133"/>
      <c r="E5" s="133"/>
      <c r="F5" s="133"/>
      <c r="G5" s="133"/>
      <c r="H5" s="133"/>
      <c r="I5" s="133"/>
    </row>
    <row r="6" spans="1:19" ht="30">
      <c r="A6" s="43" t="s">
        <v>93</v>
      </c>
      <c r="B6" s="56" t="s">
        <v>200</v>
      </c>
      <c r="C6" s="56" t="s">
        <v>201</v>
      </c>
      <c r="D6" s="56" t="s">
        <v>202</v>
      </c>
      <c r="E6" s="56" t="s">
        <v>203</v>
      </c>
      <c r="F6" s="56" t="s">
        <v>204</v>
      </c>
      <c r="G6" s="56" t="s">
        <v>205</v>
      </c>
      <c r="H6" s="56" t="s">
        <v>206</v>
      </c>
      <c r="I6" s="56" t="s">
        <v>207</v>
      </c>
      <c r="J6" s="56"/>
      <c r="S6" s="47"/>
    </row>
    <row r="7" spans="1:19">
      <c r="A7" t="s">
        <v>208</v>
      </c>
      <c r="B7" s="50">
        <v>2.1</v>
      </c>
      <c r="C7" s="50">
        <v>2.2000000000000002</v>
      </c>
      <c r="D7" s="50">
        <v>2.5</v>
      </c>
      <c r="E7" s="50">
        <v>2.5</v>
      </c>
      <c r="F7" s="50">
        <v>4.7</v>
      </c>
      <c r="G7" s="50">
        <v>5.7</v>
      </c>
      <c r="H7" s="50">
        <v>6.7</v>
      </c>
      <c r="I7" s="50">
        <v>8.1</v>
      </c>
      <c r="J7" s="50"/>
    </row>
    <row r="8" spans="1:19">
      <c r="A8" t="s">
        <v>129</v>
      </c>
      <c r="B8" s="50">
        <v>2.8</v>
      </c>
      <c r="C8" s="50">
        <v>2.5</v>
      </c>
      <c r="D8" s="50">
        <v>2.4</v>
      </c>
      <c r="E8" s="50">
        <v>2.2000000000000002</v>
      </c>
      <c r="F8" s="50">
        <v>2.1</v>
      </c>
      <c r="G8" s="50">
        <v>2</v>
      </c>
      <c r="H8" s="50">
        <v>3.3</v>
      </c>
      <c r="I8" s="50">
        <v>4.2</v>
      </c>
      <c r="J8" s="50"/>
    </row>
    <row r="9" spans="1:19">
      <c r="A9" t="s">
        <v>101</v>
      </c>
      <c r="B9" s="50">
        <v>3</v>
      </c>
      <c r="C9" s="50">
        <v>2.6</v>
      </c>
      <c r="D9" s="50">
        <v>2.6</v>
      </c>
      <c r="E9" s="50">
        <v>2.2999999999999998</v>
      </c>
      <c r="F9" s="50">
        <v>2.2000000000000002</v>
      </c>
      <c r="G9" s="50">
        <v>2</v>
      </c>
      <c r="H9" s="50">
        <v>1.9</v>
      </c>
      <c r="I9" s="50">
        <v>2.6</v>
      </c>
      <c r="J9" s="50"/>
    </row>
    <row r="10" spans="1:19">
      <c r="A10" t="s">
        <v>102</v>
      </c>
      <c r="B10" s="50">
        <v>3.3</v>
      </c>
      <c r="C10" s="50">
        <v>2.4</v>
      </c>
      <c r="D10" s="50">
        <v>2.5</v>
      </c>
      <c r="E10" s="50">
        <v>2.2000000000000002</v>
      </c>
      <c r="F10" s="50">
        <v>2.1</v>
      </c>
      <c r="G10" s="50">
        <v>2</v>
      </c>
      <c r="H10" s="50">
        <v>1.8</v>
      </c>
      <c r="I10" s="50">
        <v>2</v>
      </c>
      <c r="J10" s="50"/>
    </row>
    <row r="11" spans="1:19">
      <c r="A11" t="s">
        <v>103</v>
      </c>
      <c r="B11" s="50">
        <v>3.4</v>
      </c>
      <c r="C11" s="50">
        <v>2.6</v>
      </c>
      <c r="D11" s="50">
        <v>2.4</v>
      </c>
      <c r="E11" s="50">
        <v>2.4</v>
      </c>
      <c r="F11" s="50">
        <v>2.2999999999999998</v>
      </c>
      <c r="G11" s="50">
        <v>2.1</v>
      </c>
      <c r="H11" s="50">
        <v>1.8</v>
      </c>
      <c r="I11" s="50">
        <v>1.8</v>
      </c>
      <c r="J11" s="50"/>
    </row>
    <row r="12" spans="1:19">
      <c r="A12" t="s">
        <v>104</v>
      </c>
      <c r="B12" s="50">
        <v>3.5</v>
      </c>
      <c r="C12" s="50">
        <v>2.5</v>
      </c>
      <c r="D12" s="50">
        <v>2.4</v>
      </c>
      <c r="E12" s="50">
        <v>2.5</v>
      </c>
      <c r="F12" s="50">
        <v>2.4</v>
      </c>
      <c r="G12" s="50">
        <v>2.1</v>
      </c>
      <c r="H12" s="50">
        <v>2.1</v>
      </c>
      <c r="I12" s="50">
        <v>2</v>
      </c>
      <c r="J12" s="50"/>
    </row>
    <row r="13" spans="1:19">
      <c r="A13" t="s">
        <v>105</v>
      </c>
      <c r="B13" s="50">
        <v>3.7</v>
      </c>
      <c r="C13" s="50">
        <v>2.7</v>
      </c>
      <c r="D13" s="50">
        <v>2.8</v>
      </c>
      <c r="E13" s="50">
        <v>2.7</v>
      </c>
      <c r="F13" s="50">
        <v>2.7</v>
      </c>
      <c r="G13" s="50">
        <v>2.6</v>
      </c>
      <c r="H13" s="50">
        <v>2.2999999999999998</v>
      </c>
      <c r="I13" s="50">
        <v>2.4</v>
      </c>
      <c r="J13" s="50"/>
    </row>
    <row r="14" spans="1:19">
      <c r="A14" t="s">
        <v>106</v>
      </c>
      <c r="B14" s="50">
        <v>3.8</v>
      </c>
      <c r="C14" s="50">
        <v>2.5</v>
      </c>
      <c r="D14" s="50">
        <v>2.9</v>
      </c>
      <c r="E14" s="50">
        <v>2.7</v>
      </c>
      <c r="F14" s="50">
        <v>2.7</v>
      </c>
      <c r="G14" s="50">
        <v>2.9</v>
      </c>
      <c r="H14" s="50">
        <v>2.9</v>
      </c>
      <c r="I14" s="50">
        <v>3</v>
      </c>
      <c r="J14" s="50"/>
    </row>
    <row r="15" spans="1:19">
      <c r="A15" t="s">
        <v>107</v>
      </c>
      <c r="B15" s="50">
        <v>5.7</v>
      </c>
      <c r="C15" s="50">
        <v>4.5999999999999996</v>
      </c>
      <c r="D15" s="50">
        <v>5.5</v>
      </c>
      <c r="E15" s="50">
        <v>5.8</v>
      </c>
      <c r="F15" s="50">
        <v>6.3</v>
      </c>
      <c r="G15" s="50">
        <v>6.2</v>
      </c>
      <c r="H15" s="50">
        <v>6.4</v>
      </c>
      <c r="I15" s="50">
        <v>6.3</v>
      </c>
      <c r="J15" s="50"/>
    </row>
    <row r="16" spans="1:19">
      <c r="A16" t="s">
        <v>108</v>
      </c>
      <c r="B16" s="50">
        <v>6.2</v>
      </c>
      <c r="C16" s="50">
        <v>5.0999999999999996</v>
      </c>
      <c r="D16" s="50">
        <v>6.2</v>
      </c>
      <c r="E16" s="50">
        <v>6.8</v>
      </c>
      <c r="F16" s="50">
        <v>6.7</v>
      </c>
      <c r="G16" s="50">
        <v>7.1</v>
      </c>
      <c r="H16" s="50">
        <v>7.1</v>
      </c>
      <c r="I16" s="50">
        <v>7.1</v>
      </c>
      <c r="J16" s="50"/>
    </row>
    <row r="17" spans="1:10">
      <c r="A17" t="s">
        <v>109</v>
      </c>
      <c r="B17" s="50">
        <v>6</v>
      </c>
      <c r="C17" s="50">
        <v>4.9000000000000004</v>
      </c>
      <c r="D17" s="50">
        <v>5.8</v>
      </c>
      <c r="E17" s="50">
        <v>6.2</v>
      </c>
      <c r="F17" s="50">
        <v>6.3</v>
      </c>
      <c r="G17" s="50">
        <v>6.9</v>
      </c>
      <c r="H17" s="50">
        <v>6.4</v>
      </c>
      <c r="I17" s="50">
        <v>6.9</v>
      </c>
      <c r="J17" s="50"/>
    </row>
    <row r="18" spans="1:10">
      <c r="A18" t="s">
        <v>110</v>
      </c>
      <c r="B18" s="50">
        <v>6</v>
      </c>
      <c r="C18" s="50">
        <v>4.3</v>
      </c>
      <c r="D18" s="50">
        <v>5.0999999999999996</v>
      </c>
      <c r="E18" s="50">
        <v>5.7</v>
      </c>
      <c r="F18" s="50">
        <v>5.7</v>
      </c>
      <c r="G18" s="50">
        <v>6.2</v>
      </c>
      <c r="H18" s="50">
        <v>6.3</v>
      </c>
      <c r="I18" s="50">
        <v>8</v>
      </c>
      <c r="J18" s="50"/>
    </row>
    <row r="19" spans="1:10">
      <c r="B19" s="50"/>
      <c r="C19" s="50"/>
      <c r="D19" s="50"/>
      <c r="E19" s="50"/>
      <c r="F19" s="50"/>
      <c r="G19" s="50"/>
      <c r="H19" s="50"/>
      <c r="I19" s="50"/>
      <c r="J19" s="50"/>
    </row>
    <row r="20" spans="1:10" ht="15" customHeight="1">
      <c r="A20" t="s">
        <v>209</v>
      </c>
    </row>
    <row r="21" spans="1:10" ht="15" customHeight="1">
      <c r="A21" t="s">
        <v>210</v>
      </c>
    </row>
    <row r="22" spans="1:10" ht="15" customHeight="1">
      <c r="A22" t="s">
        <v>211</v>
      </c>
    </row>
    <row r="23" spans="1:10">
      <c r="A23" t="s">
        <v>47</v>
      </c>
    </row>
    <row r="31" spans="1:10">
      <c r="A31" s="85"/>
    </row>
  </sheetData>
  <mergeCells count="1">
    <mergeCell ref="B5:I5"/>
  </mergeCells>
  <pageMargins left="0.7" right="0.7" top="0.75" bottom="0.75" header="0.3" footer="0.3"/>
  <pageSetup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7AFE8-9A30-43FE-A086-54A2CAA03B2C}">
  <sheetPr>
    <pageSetUpPr fitToPage="1"/>
  </sheetPr>
  <dimension ref="A1:J24"/>
  <sheetViews>
    <sheetView zoomScaleNormal="100" workbookViewId="0">
      <selection activeCell="O24" sqref="O24"/>
    </sheetView>
  </sheetViews>
  <sheetFormatPr defaultRowHeight="15"/>
  <cols>
    <col min="1" max="1" width="11.140625" customWidth="1"/>
    <col min="4" max="4" width="11.5703125" customWidth="1"/>
    <col min="5" max="6" width="11" customWidth="1"/>
    <col min="7" max="7" width="11.140625" customWidth="1"/>
    <col min="8" max="8" width="12" customWidth="1"/>
    <col min="9" max="9" width="11.28515625" customWidth="1"/>
  </cols>
  <sheetData>
    <row r="1" spans="1:10">
      <c r="A1" s="43" t="s">
        <v>327</v>
      </c>
    </row>
    <row r="2" spans="1:10">
      <c r="A2" s="43" t="s">
        <v>213</v>
      </c>
    </row>
    <row r="3" spans="1:10">
      <c r="A3" t="s">
        <v>214</v>
      </c>
      <c r="B3" s="54"/>
      <c r="C3" s="54"/>
      <c r="D3" s="54"/>
      <c r="E3" s="54"/>
      <c r="F3" s="54"/>
      <c r="G3" s="54"/>
      <c r="H3" s="54"/>
      <c r="I3" s="54"/>
      <c r="J3" s="54"/>
    </row>
    <row r="4" spans="1:10">
      <c r="A4" t="s">
        <v>215</v>
      </c>
      <c r="B4" s="54"/>
      <c r="C4" s="54"/>
      <c r="D4" s="54"/>
      <c r="E4" s="54"/>
      <c r="F4" s="54"/>
      <c r="G4" s="54"/>
      <c r="H4" s="54"/>
      <c r="I4" s="54"/>
      <c r="J4" s="54"/>
    </row>
    <row r="6" spans="1:10">
      <c r="B6" s="133" t="s">
        <v>199</v>
      </c>
      <c r="C6" s="133"/>
      <c r="D6" s="133"/>
      <c r="E6" s="133"/>
      <c r="F6" s="133"/>
      <c r="G6" s="133"/>
      <c r="H6" s="133"/>
      <c r="I6" s="133"/>
    </row>
    <row r="7" spans="1:10" ht="30">
      <c r="A7" s="43" t="s">
        <v>93</v>
      </c>
      <c r="B7" s="56" t="s">
        <v>200</v>
      </c>
      <c r="C7" s="56" t="s">
        <v>201</v>
      </c>
      <c r="D7" s="56" t="s">
        <v>202</v>
      </c>
      <c r="E7" s="56" t="s">
        <v>203</v>
      </c>
      <c r="F7" s="56" t="s">
        <v>204</v>
      </c>
      <c r="G7" s="56" t="s">
        <v>205</v>
      </c>
      <c r="H7" s="56" t="s">
        <v>206</v>
      </c>
      <c r="I7" s="56" t="s">
        <v>207</v>
      </c>
      <c r="J7" s="56"/>
    </row>
    <row r="8" spans="1:10">
      <c r="A8" t="s">
        <v>208</v>
      </c>
      <c r="B8" s="50">
        <v>58.6</v>
      </c>
      <c r="C8" s="50">
        <v>36.700000000000003</v>
      </c>
      <c r="D8" s="50">
        <v>22.4</v>
      </c>
      <c r="E8" s="50">
        <v>17</v>
      </c>
      <c r="F8" s="50">
        <v>10.7</v>
      </c>
      <c r="G8" s="50">
        <v>4.3</v>
      </c>
      <c r="H8" s="50">
        <v>2</v>
      </c>
      <c r="I8" s="50">
        <v>1.5</v>
      </c>
      <c r="J8" s="50"/>
    </row>
    <row r="9" spans="1:10">
      <c r="A9" t="s">
        <v>129</v>
      </c>
      <c r="B9" s="50">
        <v>63.8</v>
      </c>
      <c r="C9" s="50">
        <v>51.7</v>
      </c>
      <c r="D9" s="50">
        <v>38</v>
      </c>
      <c r="E9" s="50">
        <v>23.4</v>
      </c>
      <c r="F9" s="50">
        <v>19.8</v>
      </c>
      <c r="G9" s="50">
        <v>11.9</v>
      </c>
      <c r="H9" s="50">
        <v>4</v>
      </c>
      <c r="I9" s="50">
        <v>1.7</v>
      </c>
      <c r="J9" s="50"/>
    </row>
    <row r="10" spans="1:10">
      <c r="A10" t="s">
        <v>101</v>
      </c>
      <c r="B10" s="50">
        <v>58.8</v>
      </c>
      <c r="C10" s="50">
        <v>50.8</v>
      </c>
      <c r="D10" s="50">
        <v>42.5</v>
      </c>
      <c r="E10" s="50">
        <v>28.2</v>
      </c>
      <c r="F10" s="50">
        <v>21.8</v>
      </c>
      <c r="G10" s="50">
        <v>16</v>
      </c>
      <c r="H10" s="50">
        <v>6.5</v>
      </c>
      <c r="I10" s="50">
        <v>2</v>
      </c>
      <c r="J10" s="50"/>
    </row>
    <row r="11" spans="1:10">
      <c r="A11" t="s">
        <v>102</v>
      </c>
      <c r="B11" s="50">
        <v>54.1</v>
      </c>
      <c r="C11" s="50">
        <v>49.4</v>
      </c>
      <c r="D11" s="50">
        <v>42</v>
      </c>
      <c r="E11" s="50">
        <v>31.7</v>
      </c>
      <c r="F11" s="50">
        <v>23.5</v>
      </c>
      <c r="G11" s="50">
        <v>19</v>
      </c>
      <c r="H11" s="50">
        <v>11.5</v>
      </c>
      <c r="I11" s="50">
        <v>5</v>
      </c>
      <c r="J11" s="50"/>
    </row>
    <row r="12" spans="1:10">
      <c r="A12" t="s">
        <v>103</v>
      </c>
      <c r="B12" s="50">
        <v>54.6</v>
      </c>
      <c r="C12" s="50">
        <v>49</v>
      </c>
      <c r="D12" s="50">
        <v>39.4</v>
      </c>
      <c r="E12" s="50">
        <v>33.1</v>
      </c>
      <c r="F12" s="50">
        <v>24.9</v>
      </c>
      <c r="G12" s="50">
        <v>21.4</v>
      </c>
      <c r="H12" s="50">
        <v>13.1</v>
      </c>
      <c r="I12" s="50">
        <v>6.8</v>
      </c>
      <c r="J12" s="50"/>
    </row>
    <row r="13" spans="1:10">
      <c r="A13" t="s">
        <v>104</v>
      </c>
      <c r="B13" s="50">
        <v>52.2</v>
      </c>
      <c r="C13" s="50">
        <v>47.3</v>
      </c>
      <c r="D13" s="50">
        <v>39.700000000000003</v>
      </c>
      <c r="E13" s="50">
        <v>28</v>
      </c>
      <c r="F13" s="50">
        <v>22.2</v>
      </c>
      <c r="G13" s="50">
        <v>19.100000000000001</v>
      </c>
      <c r="H13" s="50">
        <v>13</v>
      </c>
      <c r="I13" s="50">
        <v>4.9000000000000004</v>
      </c>
      <c r="J13" s="50"/>
    </row>
    <row r="14" spans="1:10">
      <c r="A14" t="s">
        <v>105</v>
      </c>
      <c r="B14" s="50">
        <v>50.7</v>
      </c>
      <c r="C14" s="50">
        <v>45.6</v>
      </c>
      <c r="D14" s="50">
        <v>33.9</v>
      </c>
      <c r="E14" s="50">
        <v>24.8</v>
      </c>
      <c r="F14" s="50">
        <v>24</v>
      </c>
      <c r="G14" s="50">
        <v>15.5</v>
      </c>
      <c r="H14" s="50">
        <v>11.5</v>
      </c>
      <c r="I14" s="50">
        <v>5.2</v>
      </c>
      <c r="J14" s="50"/>
    </row>
    <row r="15" spans="1:10">
      <c r="A15" t="s">
        <v>106</v>
      </c>
      <c r="B15" s="50">
        <v>49.6</v>
      </c>
      <c r="C15" s="50">
        <v>43.1</v>
      </c>
      <c r="D15" s="50">
        <v>31.8</v>
      </c>
      <c r="E15" s="50">
        <v>25.5</v>
      </c>
      <c r="F15" s="50">
        <v>21.3</v>
      </c>
      <c r="G15" s="50">
        <v>14.8</v>
      </c>
      <c r="H15" s="50">
        <v>9.5</v>
      </c>
      <c r="I15" s="50">
        <v>5</v>
      </c>
      <c r="J15" s="50"/>
    </row>
    <row r="16" spans="1:10">
      <c r="A16" t="s">
        <v>107</v>
      </c>
      <c r="B16" s="50">
        <v>49.8</v>
      </c>
      <c r="C16" s="50">
        <v>45.1</v>
      </c>
      <c r="D16" s="50">
        <v>36.9</v>
      </c>
      <c r="E16" s="50">
        <v>28.8</v>
      </c>
      <c r="F16" s="50">
        <v>23.6</v>
      </c>
      <c r="G16" s="50">
        <v>18.3</v>
      </c>
      <c r="H16" s="50">
        <v>13</v>
      </c>
      <c r="I16" s="50">
        <v>6.9</v>
      </c>
      <c r="J16" s="50"/>
    </row>
    <row r="17" spans="1:10">
      <c r="A17" t="s">
        <v>108</v>
      </c>
      <c r="B17" s="50">
        <v>48.9</v>
      </c>
      <c r="C17" s="50">
        <v>39.799999999999997</v>
      </c>
      <c r="D17" s="50">
        <v>29.7</v>
      </c>
      <c r="E17" s="50">
        <v>21.4</v>
      </c>
      <c r="F17" s="50">
        <v>18.2</v>
      </c>
      <c r="G17" s="50">
        <v>12.8</v>
      </c>
      <c r="H17" s="50">
        <v>9.6999999999999993</v>
      </c>
      <c r="I17" s="50">
        <v>5.4</v>
      </c>
      <c r="J17" s="50"/>
    </row>
    <row r="18" spans="1:10">
      <c r="A18" t="s">
        <v>109</v>
      </c>
      <c r="B18" s="50">
        <v>45.6</v>
      </c>
      <c r="C18" s="50">
        <v>35.700000000000003</v>
      </c>
      <c r="D18" s="50">
        <v>24.5</v>
      </c>
      <c r="E18" s="50">
        <v>17.100000000000001</v>
      </c>
      <c r="F18" s="50">
        <v>14.1</v>
      </c>
      <c r="G18" s="50">
        <v>10.199999999999999</v>
      </c>
      <c r="H18" s="50">
        <v>7.7</v>
      </c>
      <c r="I18" s="50">
        <v>5.3</v>
      </c>
      <c r="J18" s="50"/>
    </row>
    <row r="19" spans="1:10">
      <c r="A19" t="s">
        <v>110</v>
      </c>
      <c r="B19" s="50">
        <v>42.8</v>
      </c>
      <c r="C19" s="50">
        <v>29</v>
      </c>
      <c r="D19" s="50">
        <v>20.2</v>
      </c>
      <c r="E19" s="50">
        <v>14.5</v>
      </c>
      <c r="F19" s="50">
        <v>11.2</v>
      </c>
      <c r="G19" s="50">
        <v>10.6</v>
      </c>
      <c r="H19" s="50">
        <v>9.1999999999999993</v>
      </c>
      <c r="I19" s="50">
        <v>5.9</v>
      </c>
      <c r="J19" s="50"/>
    </row>
    <row r="20" spans="1:10">
      <c r="B20" s="50"/>
      <c r="C20" s="50"/>
      <c r="D20" s="50"/>
      <c r="E20" s="50"/>
      <c r="F20" s="50"/>
      <c r="G20" s="50"/>
      <c r="H20" s="50"/>
      <c r="I20" s="50"/>
      <c r="J20" s="50"/>
    </row>
    <row r="21" spans="1:10" ht="18.75" customHeight="1">
      <c r="A21" t="s">
        <v>216</v>
      </c>
    </row>
    <row r="22" spans="1:10" ht="18.75" customHeight="1">
      <c r="A22" t="s">
        <v>217</v>
      </c>
    </row>
    <row r="23" spans="1:10" ht="18.75" customHeight="1">
      <c r="A23" t="s">
        <v>218</v>
      </c>
    </row>
    <row r="24" spans="1:10">
      <c r="A24" t="s">
        <v>47</v>
      </c>
    </row>
  </sheetData>
  <mergeCells count="1">
    <mergeCell ref="B6:I6"/>
  </mergeCells>
  <pageMargins left="0.7" right="0.7" top="0.75" bottom="0.75" header="0.3" footer="0.3"/>
  <pageSetup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6E11E-8B9B-47EC-A723-1B576A44DE93}">
  <sheetPr>
    <pageSetUpPr fitToPage="1"/>
  </sheetPr>
  <dimension ref="A1:D22"/>
  <sheetViews>
    <sheetView workbookViewId="0"/>
  </sheetViews>
  <sheetFormatPr defaultRowHeight="15"/>
  <cols>
    <col min="1" max="1" width="13" customWidth="1"/>
    <col min="2" max="2" width="14.5703125" bestFit="1" customWidth="1"/>
    <col min="3" max="3" width="12.42578125" customWidth="1"/>
    <col min="4" max="4" width="14.5703125" bestFit="1" customWidth="1"/>
  </cols>
  <sheetData>
    <row r="1" spans="1:4">
      <c r="A1" s="43" t="s">
        <v>262</v>
      </c>
    </row>
    <row r="2" spans="1:4">
      <c r="A2" s="46" t="s">
        <v>220</v>
      </c>
    </row>
    <row r="3" spans="1:4">
      <c r="A3" s="47" t="s">
        <v>221</v>
      </c>
    </row>
    <row r="4" spans="1:4">
      <c r="A4" s="86"/>
    </row>
    <row r="5" spans="1:4">
      <c r="B5" s="48" t="s">
        <v>222</v>
      </c>
      <c r="C5" s="48" t="s">
        <v>141</v>
      </c>
      <c r="D5" s="48" t="s">
        <v>223</v>
      </c>
    </row>
    <row r="6" spans="1:4">
      <c r="A6" s="43" t="s">
        <v>93</v>
      </c>
    </row>
    <row r="7" spans="1:4">
      <c r="A7" t="s">
        <v>143</v>
      </c>
      <c r="B7" s="59">
        <v>1530</v>
      </c>
      <c r="C7" s="59">
        <v>4800</v>
      </c>
      <c r="D7" s="59">
        <v>11320</v>
      </c>
    </row>
    <row r="8" spans="1:4">
      <c r="A8" s="68" t="s">
        <v>129</v>
      </c>
      <c r="B8" s="59">
        <v>3410</v>
      </c>
      <c r="C8" s="59">
        <v>9470</v>
      </c>
      <c r="D8" s="59">
        <v>22340</v>
      </c>
    </row>
    <row r="9" spans="1:4">
      <c r="A9" s="68" t="s">
        <v>101</v>
      </c>
      <c r="B9" s="59">
        <v>5760</v>
      </c>
      <c r="C9" s="59">
        <v>14910</v>
      </c>
      <c r="D9" s="59">
        <v>34880</v>
      </c>
    </row>
    <row r="10" spans="1:4">
      <c r="A10" s="68" t="s">
        <v>102</v>
      </c>
      <c r="B10" s="59">
        <v>6950</v>
      </c>
      <c r="C10" s="59">
        <v>19470</v>
      </c>
      <c r="D10" s="59">
        <v>48070</v>
      </c>
    </row>
    <row r="11" spans="1:4">
      <c r="A11" s="68" t="s">
        <v>103</v>
      </c>
      <c r="B11" s="59">
        <v>7730</v>
      </c>
      <c r="C11" s="59">
        <v>22510</v>
      </c>
      <c r="D11" s="59">
        <v>58220</v>
      </c>
    </row>
    <row r="12" spans="1:4">
      <c r="A12" s="68" t="s">
        <v>104</v>
      </c>
      <c r="B12" s="59">
        <v>8240</v>
      </c>
      <c r="C12" s="59">
        <v>23880</v>
      </c>
      <c r="D12" s="59">
        <v>63230</v>
      </c>
    </row>
    <row r="13" spans="1:4">
      <c r="A13" s="68" t="s">
        <v>105</v>
      </c>
      <c r="B13" s="59">
        <v>8770</v>
      </c>
      <c r="C13" s="59">
        <v>25100</v>
      </c>
      <c r="D13" s="59">
        <v>67610</v>
      </c>
    </row>
    <row r="14" spans="1:4">
      <c r="A14" s="68" t="s">
        <v>106</v>
      </c>
      <c r="B14" s="59">
        <v>9460</v>
      </c>
      <c r="C14" s="59">
        <v>26660</v>
      </c>
      <c r="D14" s="59">
        <v>72720</v>
      </c>
    </row>
    <row r="15" spans="1:4">
      <c r="A15" s="68" t="s">
        <v>107</v>
      </c>
      <c r="B15" s="59">
        <v>10240</v>
      </c>
      <c r="C15" s="59">
        <v>29100</v>
      </c>
      <c r="D15" s="59">
        <v>80020</v>
      </c>
    </row>
    <row r="16" spans="1:4">
      <c r="A16" s="68" t="s">
        <v>108</v>
      </c>
      <c r="B16" s="59">
        <v>12150</v>
      </c>
      <c r="C16" s="59">
        <v>34610</v>
      </c>
      <c r="D16" s="59">
        <v>94920</v>
      </c>
    </row>
    <row r="17" spans="1:4">
      <c r="A17" s="68" t="s">
        <v>109</v>
      </c>
      <c r="B17" s="59">
        <v>14360</v>
      </c>
      <c r="C17" s="59">
        <v>40390</v>
      </c>
      <c r="D17" s="59">
        <v>107040</v>
      </c>
    </row>
    <row r="18" spans="1:4">
      <c r="A18" s="68" t="s">
        <v>110</v>
      </c>
      <c r="B18" s="59">
        <v>16430</v>
      </c>
      <c r="C18" s="59">
        <v>45070</v>
      </c>
      <c r="D18" s="59">
        <v>118660</v>
      </c>
    </row>
    <row r="19" spans="1:4">
      <c r="A19" s="68" t="s">
        <v>111</v>
      </c>
      <c r="B19" s="59">
        <v>7320</v>
      </c>
      <c r="C19" s="59">
        <v>21170</v>
      </c>
      <c r="D19" s="59">
        <v>57490</v>
      </c>
    </row>
    <row r="21" spans="1:4">
      <c r="A21" s="47" t="s">
        <v>224</v>
      </c>
    </row>
    <row r="22" spans="1:4" ht="17.25">
      <c r="A22" s="47" t="s">
        <v>32</v>
      </c>
    </row>
  </sheetData>
  <pageMargins left="0.7" right="0.7" top="0.75" bottom="0.75" header="0.3" footer="0.3"/>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ACD61-456A-4C89-BB63-4F1ADC39867D}">
  <sheetPr>
    <pageSetUpPr fitToPage="1"/>
  </sheetPr>
  <dimension ref="A1:M22"/>
  <sheetViews>
    <sheetView workbookViewId="0">
      <selection activeCell="Q25" sqref="Q25"/>
    </sheetView>
  </sheetViews>
  <sheetFormatPr defaultRowHeight="15"/>
  <cols>
    <col min="1" max="1" width="12.28515625" customWidth="1"/>
    <col min="2" max="2" width="9.5703125" customWidth="1"/>
    <col min="3" max="3" width="11" customWidth="1"/>
    <col min="4" max="4" width="10.85546875" customWidth="1"/>
    <col min="5" max="5" width="11.85546875" customWidth="1"/>
    <col min="6" max="6" width="10.28515625" customWidth="1"/>
    <col min="7" max="7" width="10.5703125" customWidth="1"/>
    <col min="8" max="9" width="11" customWidth="1"/>
    <col min="13" max="13" width="10.85546875" customWidth="1"/>
  </cols>
  <sheetData>
    <row r="1" spans="1:13">
      <c r="A1" s="43" t="s">
        <v>325</v>
      </c>
    </row>
    <row r="2" spans="1:13">
      <c r="A2" s="43" t="s">
        <v>226</v>
      </c>
    </row>
    <row r="3" spans="1:13">
      <c r="A3" t="s">
        <v>227</v>
      </c>
    </row>
    <row r="4" spans="1:13">
      <c r="A4" s="54"/>
    </row>
    <row r="5" spans="1:13">
      <c r="B5" s="133" t="s">
        <v>228</v>
      </c>
      <c r="C5" s="133"/>
      <c r="D5" s="133"/>
      <c r="E5" s="133"/>
      <c r="F5" s="133"/>
      <c r="G5" s="133"/>
      <c r="H5" s="133"/>
      <c r="I5" s="133"/>
      <c r="J5" s="133"/>
    </row>
    <row r="6" spans="1:13" ht="30">
      <c r="A6" s="43" t="s">
        <v>93</v>
      </c>
      <c r="B6" s="56" t="s">
        <v>200</v>
      </c>
      <c r="C6" s="56" t="s">
        <v>201</v>
      </c>
      <c r="D6" s="56" t="s">
        <v>202</v>
      </c>
      <c r="E6" s="56" t="s">
        <v>203</v>
      </c>
      <c r="F6" s="56" t="s">
        <v>204</v>
      </c>
      <c r="G6" s="56" t="s">
        <v>205</v>
      </c>
      <c r="H6" s="56" t="s">
        <v>206</v>
      </c>
      <c r="I6" s="56" t="s">
        <v>229</v>
      </c>
      <c r="J6" s="56" t="s">
        <v>230</v>
      </c>
    </row>
    <row r="7" spans="1:13">
      <c r="A7" t="s">
        <v>143</v>
      </c>
      <c r="B7" s="87">
        <v>50.9</v>
      </c>
      <c r="C7" s="87">
        <v>21.6</v>
      </c>
      <c r="D7" s="87">
        <v>16.3</v>
      </c>
      <c r="E7" s="87">
        <v>5.8</v>
      </c>
      <c r="F7" s="87">
        <v>2.2999999999999998</v>
      </c>
      <c r="G7" s="87">
        <v>2</v>
      </c>
      <c r="H7" s="87">
        <v>0.5</v>
      </c>
      <c r="I7" s="87">
        <v>0.5</v>
      </c>
      <c r="J7" s="87">
        <v>0.1</v>
      </c>
    </row>
    <row r="8" spans="1:13">
      <c r="A8" s="68" t="s">
        <v>129</v>
      </c>
      <c r="B8" s="87">
        <v>31.5</v>
      </c>
      <c r="C8" s="87">
        <v>19.7</v>
      </c>
      <c r="D8" s="87">
        <v>20.399999999999999</v>
      </c>
      <c r="E8" s="87">
        <v>11.5</v>
      </c>
      <c r="F8" s="87">
        <v>6.6</v>
      </c>
      <c r="G8" s="87">
        <v>7.6</v>
      </c>
      <c r="H8" s="87">
        <v>1.6</v>
      </c>
      <c r="I8" s="87">
        <v>0.9</v>
      </c>
      <c r="J8" s="87">
        <v>0.2</v>
      </c>
      <c r="K8" s="49"/>
      <c r="L8" s="49"/>
      <c r="M8" s="49"/>
    </row>
    <row r="9" spans="1:13">
      <c r="A9" s="68" t="s">
        <v>101</v>
      </c>
      <c r="B9" s="87">
        <v>22.6</v>
      </c>
      <c r="C9" s="87">
        <v>16.600000000000001</v>
      </c>
      <c r="D9" s="87">
        <v>19.3</v>
      </c>
      <c r="E9" s="87">
        <v>12.2</v>
      </c>
      <c r="F9" s="87">
        <v>8</v>
      </c>
      <c r="G9" s="87">
        <v>12.8</v>
      </c>
      <c r="H9" s="87">
        <v>4.7</v>
      </c>
      <c r="I9" s="87">
        <v>3.3</v>
      </c>
      <c r="J9" s="87">
        <v>0.5</v>
      </c>
      <c r="K9" s="49"/>
      <c r="L9" s="49"/>
      <c r="M9" s="49"/>
    </row>
    <row r="10" spans="1:13">
      <c r="A10" s="68" t="s">
        <v>102</v>
      </c>
      <c r="B10" s="87">
        <v>18.8</v>
      </c>
      <c r="C10" s="87">
        <v>14</v>
      </c>
      <c r="D10" s="87">
        <v>17.899999999999999</v>
      </c>
      <c r="E10" s="87">
        <v>11.5</v>
      </c>
      <c r="F10" s="87">
        <v>8</v>
      </c>
      <c r="G10" s="87">
        <v>13.9</v>
      </c>
      <c r="H10" s="87">
        <v>6.9</v>
      </c>
      <c r="I10" s="87">
        <v>7.6</v>
      </c>
      <c r="J10" s="87">
        <v>1.4</v>
      </c>
      <c r="K10" s="49"/>
      <c r="L10" s="49"/>
      <c r="M10" s="49"/>
    </row>
    <row r="11" spans="1:13">
      <c r="A11" s="68" t="s">
        <v>103</v>
      </c>
      <c r="B11" s="87">
        <v>17.2</v>
      </c>
      <c r="C11" s="87">
        <v>12.9</v>
      </c>
      <c r="D11" s="87">
        <v>16.7</v>
      </c>
      <c r="E11" s="87">
        <v>10.9</v>
      </c>
      <c r="F11" s="87">
        <v>7.7</v>
      </c>
      <c r="G11" s="87">
        <v>14</v>
      </c>
      <c r="H11" s="87">
        <v>7.6</v>
      </c>
      <c r="I11" s="87">
        <v>10.1</v>
      </c>
      <c r="J11" s="87">
        <v>2.9</v>
      </c>
      <c r="K11" s="49"/>
      <c r="L11" s="49"/>
      <c r="M11" s="49"/>
    </row>
    <row r="12" spans="1:13">
      <c r="A12" s="68" t="s">
        <v>104</v>
      </c>
      <c r="B12" s="87">
        <v>16.3</v>
      </c>
      <c r="C12" s="87">
        <v>12.7</v>
      </c>
      <c r="D12" s="87">
        <v>16.399999999999999</v>
      </c>
      <c r="E12" s="87">
        <v>10.6</v>
      </c>
      <c r="F12" s="87">
        <v>7.5</v>
      </c>
      <c r="G12" s="87">
        <v>14</v>
      </c>
      <c r="H12" s="87">
        <v>7.6</v>
      </c>
      <c r="I12" s="87">
        <v>10.8</v>
      </c>
      <c r="J12" s="87">
        <v>4.0999999999999996</v>
      </c>
      <c r="K12" s="49"/>
      <c r="L12" s="49"/>
      <c r="M12" s="49"/>
    </row>
    <row r="13" spans="1:13">
      <c r="A13" s="68" t="s">
        <v>105</v>
      </c>
      <c r="B13" s="87">
        <v>15.1</v>
      </c>
      <c r="C13" s="87">
        <v>12.8</v>
      </c>
      <c r="D13" s="87">
        <v>16.3</v>
      </c>
      <c r="E13" s="87">
        <v>10.5</v>
      </c>
      <c r="F13" s="87">
        <v>7.4</v>
      </c>
      <c r="G13" s="87">
        <v>13.7</v>
      </c>
      <c r="H13" s="87">
        <v>7.6</v>
      </c>
      <c r="I13" s="87">
        <v>11.3</v>
      </c>
      <c r="J13" s="87">
        <v>5.3</v>
      </c>
      <c r="K13" s="49"/>
      <c r="L13" s="49"/>
      <c r="M13" s="49"/>
    </row>
    <row r="14" spans="1:13">
      <c r="A14" s="68" t="s">
        <v>106</v>
      </c>
      <c r="B14" s="87">
        <v>13.5</v>
      </c>
      <c r="C14" s="87">
        <v>12.7</v>
      </c>
      <c r="D14" s="87">
        <v>16.3</v>
      </c>
      <c r="E14" s="87">
        <v>10.5</v>
      </c>
      <c r="F14" s="87">
        <v>7.4</v>
      </c>
      <c r="G14" s="87">
        <v>13.7</v>
      </c>
      <c r="H14" s="87">
        <v>7.8</v>
      </c>
      <c r="I14" s="87">
        <v>11.8</v>
      </c>
      <c r="J14" s="87">
        <v>6.3</v>
      </c>
      <c r="K14" s="49"/>
      <c r="L14" s="49"/>
      <c r="M14" s="49"/>
    </row>
    <row r="15" spans="1:13">
      <c r="A15" s="68" t="s">
        <v>107</v>
      </c>
      <c r="B15" s="87">
        <v>12.3</v>
      </c>
      <c r="C15" s="87">
        <v>12.2</v>
      </c>
      <c r="D15" s="87">
        <v>16</v>
      </c>
      <c r="E15" s="87">
        <v>10.3</v>
      </c>
      <c r="F15" s="87">
        <v>7.3</v>
      </c>
      <c r="G15" s="87">
        <v>13.9</v>
      </c>
      <c r="H15" s="87">
        <v>7.9</v>
      </c>
      <c r="I15" s="87">
        <v>12.4</v>
      </c>
      <c r="J15" s="87">
        <v>7.7</v>
      </c>
      <c r="K15" s="49"/>
      <c r="L15" s="49"/>
      <c r="M15" s="49"/>
    </row>
    <row r="16" spans="1:13">
      <c r="A16" s="68" t="s">
        <v>108</v>
      </c>
      <c r="B16" s="87">
        <v>10.199999999999999</v>
      </c>
      <c r="C16" s="87">
        <v>10.9</v>
      </c>
      <c r="D16" s="87">
        <v>15.2</v>
      </c>
      <c r="E16" s="87">
        <v>10.1</v>
      </c>
      <c r="F16" s="87">
        <v>7.3</v>
      </c>
      <c r="G16" s="87">
        <v>14</v>
      </c>
      <c r="H16" s="87">
        <v>8.5</v>
      </c>
      <c r="I16" s="87">
        <v>13.8</v>
      </c>
      <c r="J16" s="87">
        <v>10</v>
      </c>
      <c r="K16" s="49"/>
      <c r="L16" s="49"/>
      <c r="M16" s="49"/>
    </row>
    <row r="17" spans="1:13">
      <c r="A17" s="68" t="s">
        <v>109</v>
      </c>
      <c r="B17" s="87">
        <v>8</v>
      </c>
      <c r="C17" s="87">
        <v>9.8000000000000007</v>
      </c>
      <c r="D17" s="87">
        <v>14.6</v>
      </c>
      <c r="E17" s="87">
        <v>10</v>
      </c>
      <c r="F17" s="87">
        <v>7.3</v>
      </c>
      <c r="G17" s="87">
        <v>14.7</v>
      </c>
      <c r="H17" s="87">
        <v>8.9</v>
      </c>
      <c r="I17" s="87">
        <v>15</v>
      </c>
      <c r="J17" s="87">
        <v>11.7</v>
      </c>
      <c r="K17" s="49"/>
      <c r="L17" s="49"/>
      <c r="M17" s="49"/>
    </row>
    <row r="18" spans="1:13">
      <c r="A18" s="68" t="s">
        <v>110</v>
      </c>
      <c r="B18" s="87">
        <v>6.2</v>
      </c>
      <c r="C18" s="87">
        <v>9.1</v>
      </c>
      <c r="D18" s="87">
        <v>14.1</v>
      </c>
      <c r="E18" s="87">
        <v>9.9</v>
      </c>
      <c r="F18" s="87">
        <v>7.6</v>
      </c>
      <c r="G18" s="87">
        <v>14.8</v>
      </c>
      <c r="H18" s="87">
        <v>9.1</v>
      </c>
      <c r="I18" s="87">
        <v>14.7</v>
      </c>
      <c r="J18" s="87">
        <v>14.5</v>
      </c>
      <c r="K18" s="49"/>
      <c r="L18" s="49"/>
      <c r="M18" s="49"/>
    </row>
    <row r="19" spans="1:13">
      <c r="A19" s="68" t="s">
        <v>111</v>
      </c>
      <c r="B19" s="50">
        <v>18</v>
      </c>
      <c r="C19" s="50">
        <v>13.7</v>
      </c>
      <c r="D19" s="50">
        <v>16.899999999999999</v>
      </c>
      <c r="E19" s="50">
        <v>10.6</v>
      </c>
      <c r="F19" s="50">
        <v>7.3</v>
      </c>
      <c r="G19" s="50">
        <v>12.8</v>
      </c>
      <c r="H19" s="50">
        <v>6.7</v>
      </c>
      <c r="I19" s="50">
        <v>9.1999999999999993</v>
      </c>
      <c r="J19" s="50">
        <v>4.8</v>
      </c>
      <c r="K19" s="49"/>
      <c r="L19" s="49"/>
      <c r="M19" s="49"/>
    </row>
    <row r="21" spans="1:13">
      <c r="A21" t="s">
        <v>331</v>
      </c>
    </row>
    <row r="22" spans="1:13">
      <c r="A22" t="s">
        <v>47</v>
      </c>
    </row>
  </sheetData>
  <mergeCells count="1">
    <mergeCell ref="B5:J5"/>
  </mergeCells>
  <pageMargins left="0.7" right="0.7" top="0.75" bottom="0.75" header="0.3" footer="0.3"/>
  <pageSetup scale="81"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0E046-11A7-4BF1-8EA7-81BB81B1B08A}">
  <sheetPr>
    <pageSetUpPr fitToPage="1"/>
  </sheetPr>
  <dimension ref="A1:K36"/>
  <sheetViews>
    <sheetView workbookViewId="0">
      <selection activeCell="J26" sqref="J26:J27"/>
    </sheetView>
  </sheetViews>
  <sheetFormatPr defaultRowHeight="15"/>
  <cols>
    <col min="1" max="1" width="12" customWidth="1"/>
    <col min="2" max="2" width="10.42578125" bestFit="1" customWidth="1"/>
    <col min="3" max="3" width="11" bestFit="1" customWidth="1"/>
    <col min="4" max="4" width="15.28515625" bestFit="1" customWidth="1"/>
    <col min="5" max="5" width="11" bestFit="1" customWidth="1"/>
    <col min="6" max="6" width="15.28515625" bestFit="1" customWidth="1"/>
    <col min="7" max="7" width="11.28515625" customWidth="1"/>
    <col min="8" max="8" width="10.7109375" customWidth="1"/>
    <col min="9" max="9" width="12.7109375" customWidth="1"/>
    <col min="10" max="11" width="15.5703125" customWidth="1"/>
  </cols>
  <sheetData>
    <row r="1" spans="1:11">
      <c r="A1" s="43" t="s">
        <v>326</v>
      </c>
    </row>
    <row r="2" spans="1:11">
      <c r="A2" s="43" t="s">
        <v>232</v>
      </c>
    </row>
    <row r="3" spans="1:11">
      <c r="A3" t="s">
        <v>233</v>
      </c>
    </row>
    <row r="5" spans="1:11" ht="17.25" customHeight="1">
      <c r="A5" s="54"/>
      <c r="B5" s="43"/>
      <c r="C5" s="122" t="s">
        <v>234</v>
      </c>
      <c r="D5" s="122"/>
      <c r="E5" s="122"/>
      <c r="F5" s="122"/>
      <c r="G5" s="43"/>
      <c r="H5" s="43"/>
      <c r="I5" s="43"/>
      <c r="J5" s="126" t="s">
        <v>235</v>
      </c>
      <c r="K5" s="56"/>
    </row>
    <row r="6" spans="1:11">
      <c r="A6" s="54"/>
      <c r="B6" s="43"/>
      <c r="C6" s="134" t="s">
        <v>236</v>
      </c>
      <c r="D6" s="135"/>
      <c r="E6" s="122" t="s">
        <v>237</v>
      </c>
      <c r="F6" s="122"/>
      <c r="G6" s="43"/>
      <c r="H6" s="43"/>
      <c r="I6" s="43"/>
      <c r="J6" s="126"/>
      <c r="K6" s="56"/>
    </row>
    <row r="7" spans="1:11" ht="47.25">
      <c r="A7" s="43" t="s">
        <v>93</v>
      </c>
      <c r="B7" s="56" t="s">
        <v>238</v>
      </c>
      <c r="C7" s="48" t="s">
        <v>239</v>
      </c>
      <c r="D7" s="48" t="s">
        <v>240</v>
      </c>
      <c r="E7" s="48" t="s">
        <v>239</v>
      </c>
      <c r="F7" s="48" t="s">
        <v>240</v>
      </c>
      <c r="G7" s="56" t="s">
        <v>241</v>
      </c>
      <c r="H7" s="56" t="s">
        <v>242</v>
      </c>
      <c r="I7" s="56" t="s">
        <v>243</v>
      </c>
      <c r="J7" s="126"/>
      <c r="K7" s="56"/>
    </row>
    <row r="8" spans="1:11">
      <c r="A8" t="s">
        <v>143</v>
      </c>
      <c r="B8" s="50">
        <v>69.099999999999994</v>
      </c>
      <c r="C8" s="50">
        <v>20.2</v>
      </c>
      <c r="D8" s="50">
        <v>3.3</v>
      </c>
      <c r="E8" s="50">
        <v>2.2999999999999998</v>
      </c>
      <c r="F8" s="96">
        <v>2.2000000000000002</v>
      </c>
      <c r="G8" s="96">
        <v>1.2</v>
      </c>
      <c r="H8" s="96">
        <v>1.3</v>
      </c>
      <c r="I8" s="96">
        <v>0.4</v>
      </c>
      <c r="J8" s="96">
        <v>92.6</v>
      </c>
      <c r="K8" s="50"/>
    </row>
    <row r="9" spans="1:11">
      <c r="A9" s="84" t="s">
        <v>129</v>
      </c>
      <c r="B9" s="50">
        <v>65.400000000000006</v>
      </c>
      <c r="C9" s="50">
        <v>23.8</v>
      </c>
      <c r="D9" s="50">
        <v>3.2</v>
      </c>
      <c r="E9" s="50">
        <v>2.8</v>
      </c>
      <c r="F9" s="96">
        <v>2.1</v>
      </c>
      <c r="G9" s="96">
        <v>1.4</v>
      </c>
      <c r="H9" s="96">
        <v>1</v>
      </c>
      <c r="I9" s="96">
        <v>0.4</v>
      </c>
      <c r="J9" s="96">
        <v>92.4</v>
      </c>
      <c r="K9" s="50"/>
    </row>
    <row r="10" spans="1:11">
      <c r="A10" s="84" t="s">
        <v>101</v>
      </c>
      <c r="B10" s="50">
        <v>64.3</v>
      </c>
      <c r="C10" s="50">
        <v>23.4</v>
      </c>
      <c r="D10" s="50">
        <v>3.7</v>
      </c>
      <c r="E10" s="50">
        <v>2.7</v>
      </c>
      <c r="F10" s="96">
        <v>2.5</v>
      </c>
      <c r="G10" s="96">
        <v>2</v>
      </c>
      <c r="H10" s="96">
        <v>1.1000000000000001</v>
      </c>
      <c r="I10" s="96">
        <v>0.2</v>
      </c>
      <c r="J10" s="96">
        <v>91.5</v>
      </c>
      <c r="K10" s="50"/>
    </row>
    <row r="11" spans="1:11">
      <c r="A11" s="84" t="s">
        <v>102</v>
      </c>
      <c r="B11" s="50">
        <v>66.599999999999994</v>
      </c>
      <c r="C11" s="50">
        <v>20.5</v>
      </c>
      <c r="D11" s="50">
        <v>3.9</v>
      </c>
      <c r="E11" s="50">
        <v>2.5</v>
      </c>
      <c r="F11" s="96">
        <v>2.6</v>
      </c>
      <c r="G11" s="96">
        <v>2.5</v>
      </c>
      <c r="H11" s="96">
        <v>1.3</v>
      </c>
      <c r="I11" s="96">
        <v>0.2</v>
      </c>
      <c r="J11" s="96">
        <v>91</v>
      </c>
      <c r="K11" s="50"/>
    </row>
    <row r="12" spans="1:11">
      <c r="A12" s="84" t="s">
        <v>103</v>
      </c>
      <c r="B12" s="50">
        <v>69.900000000000006</v>
      </c>
      <c r="C12" s="50">
        <v>15.9</v>
      </c>
      <c r="D12" s="50">
        <v>4.2</v>
      </c>
      <c r="E12" s="50">
        <v>2.4</v>
      </c>
      <c r="F12" s="96">
        <v>2.8</v>
      </c>
      <c r="G12" s="96">
        <v>3</v>
      </c>
      <c r="H12" s="96">
        <v>1.6</v>
      </c>
      <c r="I12" s="96">
        <v>0.1</v>
      </c>
      <c r="J12" s="96">
        <v>90.1</v>
      </c>
      <c r="K12" s="50"/>
    </row>
    <row r="13" spans="1:11">
      <c r="A13" s="84" t="s">
        <v>104</v>
      </c>
      <c r="B13" s="50">
        <v>73.2</v>
      </c>
      <c r="C13" s="50">
        <v>10.9</v>
      </c>
      <c r="D13" s="50">
        <v>4.7</v>
      </c>
      <c r="E13" s="50">
        <v>2.5</v>
      </c>
      <c r="F13" s="96">
        <v>3.1</v>
      </c>
      <c r="G13" s="96">
        <v>3.6</v>
      </c>
      <c r="H13" s="96">
        <v>1.9</v>
      </c>
      <c r="I13" s="96">
        <v>0.1</v>
      </c>
      <c r="J13" s="96">
        <v>88.8</v>
      </c>
      <c r="K13" s="50"/>
    </row>
    <row r="14" spans="1:11">
      <c r="A14" s="84" t="s">
        <v>105</v>
      </c>
      <c r="B14" s="50">
        <v>73.900000000000006</v>
      </c>
      <c r="C14" s="50">
        <v>7.8</v>
      </c>
      <c r="D14" s="50">
        <v>5.2</v>
      </c>
      <c r="E14" s="50">
        <v>2.9</v>
      </c>
      <c r="F14" s="96">
        <v>3.4</v>
      </c>
      <c r="G14" s="96">
        <v>4.3</v>
      </c>
      <c r="H14" s="96">
        <v>2.2999999999999998</v>
      </c>
      <c r="I14" s="96">
        <v>0.1</v>
      </c>
      <c r="J14" s="96">
        <v>86.9</v>
      </c>
      <c r="K14" s="50"/>
    </row>
    <row r="15" spans="1:11">
      <c r="A15" s="84" t="s">
        <v>106</v>
      </c>
      <c r="B15" s="50">
        <v>72</v>
      </c>
      <c r="C15" s="50">
        <v>5.6</v>
      </c>
      <c r="D15" s="50">
        <v>6.3</v>
      </c>
      <c r="E15" s="50">
        <v>3.2</v>
      </c>
      <c r="F15" s="96">
        <v>4.0999999999999996</v>
      </c>
      <c r="G15" s="96">
        <v>5.7</v>
      </c>
      <c r="H15" s="96">
        <v>3</v>
      </c>
      <c r="I15" s="96">
        <v>0.1</v>
      </c>
      <c r="J15" s="96">
        <v>83.9</v>
      </c>
      <c r="K15" s="50"/>
    </row>
    <row r="16" spans="1:11">
      <c r="A16" s="84" t="s">
        <v>107</v>
      </c>
      <c r="B16" s="50">
        <v>69.400000000000006</v>
      </c>
      <c r="C16" s="50">
        <v>4</v>
      </c>
      <c r="D16" s="50">
        <v>7.3</v>
      </c>
      <c r="E16" s="50">
        <v>3.2</v>
      </c>
      <c r="F16" s="96">
        <v>4.8</v>
      </c>
      <c r="G16" s="96">
        <v>7.5</v>
      </c>
      <c r="H16" s="96">
        <v>3.6</v>
      </c>
      <c r="I16" s="96">
        <v>0.1</v>
      </c>
      <c r="J16" s="96">
        <v>80.7</v>
      </c>
      <c r="K16" s="50"/>
    </row>
    <row r="17" spans="1:11">
      <c r="A17" s="84" t="s">
        <v>108</v>
      </c>
      <c r="B17" s="50">
        <v>68.099999999999994</v>
      </c>
      <c r="C17" s="50">
        <v>2.6</v>
      </c>
      <c r="D17" s="50">
        <v>7.8</v>
      </c>
      <c r="E17" s="50">
        <v>3</v>
      </c>
      <c r="F17" s="96">
        <v>5.2</v>
      </c>
      <c r="G17" s="96">
        <v>9.1999999999999993</v>
      </c>
      <c r="H17" s="96">
        <v>3.8</v>
      </c>
      <c r="I17" s="96">
        <v>0.2</v>
      </c>
      <c r="J17" s="96">
        <v>78.599999999999994</v>
      </c>
      <c r="K17" s="50"/>
    </row>
    <row r="18" spans="1:11">
      <c r="A18" s="84" t="s">
        <v>109</v>
      </c>
      <c r="B18" s="50">
        <v>68.8</v>
      </c>
      <c r="C18" s="50">
        <v>1.4</v>
      </c>
      <c r="D18" s="50">
        <v>8</v>
      </c>
      <c r="E18" s="50">
        <v>2.2000000000000002</v>
      </c>
      <c r="F18" s="96">
        <v>5.3</v>
      </c>
      <c r="G18" s="96">
        <v>10.199999999999999</v>
      </c>
      <c r="H18" s="96">
        <v>4</v>
      </c>
      <c r="I18" s="96">
        <v>0.1</v>
      </c>
      <c r="J18" s="96">
        <v>78.2</v>
      </c>
      <c r="K18" s="50"/>
    </row>
    <row r="19" spans="1:11">
      <c r="A19" s="84" t="s">
        <v>110</v>
      </c>
      <c r="B19" s="50">
        <v>70.8</v>
      </c>
      <c r="C19" s="50">
        <v>0.7</v>
      </c>
      <c r="D19" s="50">
        <v>7.3</v>
      </c>
      <c r="E19" s="50">
        <v>1.1000000000000001</v>
      </c>
      <c r="F19" s="96">
        <v>4.8</v>
      </c>
      <c r="G19" s="96">
        <v>11.2</v>
      </c>
      <c r="H19" s="96">
        <v>4</v>
      </c>
      <c r="I19" s="96">
        <v>0.1</v>
      </c>
      <c r="J19" s="96">
        <v>78.7</v>
      </c>
      <c r="K19" s="50"/>
    </row>
    <row r="20" spans="1:11">
      <c r="A20" s="84" t="s">
        <v>111</v>
      </c>
      <c r="B20" s="50">
        <v>69.900000000000006</v>
      </c>
      <c r="C20" s="50">
        <v>8.3000000000000007</v>
      </c>
      <c r="D20" s="50">
        <v>6</v>
      </c>
      <c r="E20" s="50">
        <v>2.6</v>
      </c>
      <c r="F20" s="96">
        <v>4</v>
      </c>
      <c r="G20" s="96">
        <v>6.3</v>
      </c>
      <c r="H20" s="96">
        <v>2.8</v>
      </c>
      <c r="I20" s="96">
        <v>0.2</v>
      </c>
      <c r="J20" s="96">
        <v>84.2</v>
      </c>
      <c r="K20" s="50"/>
    </row>
    <row r="21" spans="1:11">
      <c r="A21" s="84"/>
      <c r="B21" s="50"/>
      <c r="C21" s="50"/>
      <c r="D21" s="50"/>
      <c r="E21" s="50"/>
      <c r="F21" s="50"/>
      <c r="G21" s="50"/>
      <c r="H21" s="50"/>
      <c r="I21" s="50"/>
      <c r="J21" s="50"/>
      <c r="K21" s="50"/>
    </row>
    <row r="22" spans="1:11">
      <c r="A22" t="s">
        <v>276</v>
      </c>
      <c r="B22" s="96">
        <v>66.2</v>
      </c>
      <c r="C22" s="96">
        <v>22.9</v>
      </c>
      <c r="D22" s="96">
        <v>3.2</v>
      </c>
      <c r="E22" s="96">
        <v>2.7</v>
      </c>
      <c r="F22" s="96">
        <v>2.1</v>
      </c>
      <c r="G22" s="96">
        <v>1.3</v>
      </c>
      <c r="H22" s="96">
        <v>1.1000000000000001</v>
      </c>
      <c r="I22" s="96">
        <v>0.4</v>
      </c>
      <c r="J22" s="96">
        <v>92.4</v>
      </c>
      <c r="K22" s="50"/>
    </row>
    <row r="23" spans="1:11">
      <c r="A23" t="s">
        <v>277</v>
      </c>
      <c r="B23" s="96">
        <v>65.7</v>
      </c>
      <c r="C23" s="96">
        <v>21.7</v>
      </c>
      <c r="D23" s="96">
        <v>3.8</v>
      </c>
      <c r="E23" s="96">
        <v>2.6</v>
      </c>
      <c r="F23" s="96">
        <v>2.5</v>
      </c>
      <c r="G23" s="96">
        <v>2.2999999999999998</v>
      </c>
      <c r="H23" s="96">
        <v>1.2</v>
      </c>
      <c r="I23" s="96">
        <v>0.2</v>
      </c>
      <c r="J23" s="96">
        <v>91.2</v>
      </c>
      <c r="K23" s="50"/>
    </row>
    <row r="24" spans="1:11">
      <c r="A24" t="s">
        <v>278</v>
      </c>
      <c r="B24" s="96">
        <v>71.599999999999994</v>
      </c>
      <c r="C24" s="96">
        <v>13.4</v>
      </c>
      <c r="D24" s="96">
        <v>4.4000000000000004</v>
      </c>
      <c r="E24" s="96">
        <v>2.4</v>
      </c>
      <c r="F24" s="96">
        <v>2.9</v>
      </c>
      <c r="G24" s="96">
        <v>3.3</v>
      </c>
      <c r="H24" s="96">
        <v>1.8</v>
      </c>
      <c r="I24" s="96">
        <v>0.1</v>
      </c>
      <c r="J24" s="96">
        <v>89.4</v>
      </c>
      <c r="K24" s="50"/>
    </row>
    <row r="25" spans="1:11">
      <c r="A25" t="s">
        <v>279</v>
      </c>
      <c r="B25" s="96">
        <v>72.900000000000006</v>
      </c>
      <c r="C25" s="96">
        <v>6.6</v>
      </c>
      <c r="D25" s="96">
        <v>5.8</v>
      </c>
      <c r="E25" s="96">
        <v>3.1</v>
      </c>
      <c r="F25" s="96">
        <v>3.8</v>
      </c>
      <c r="G25" s="96">
        <v>5</v>
      </c>
      <c r="H25" s="96">
        <v>2.7</v>
      </c>
      <c r="I25" s="96">
        <v>0.1</v>
      </c>
      <c r="J25" s="96">
        <v>85.3</v>
      </c>
      <c r="K25" s="50"/>
    </row>
    <row r="26" spans="1:11">
      <c r="A26" t="s">
        <v>81</v>
      </c>
      <c r="B26" s="96">
        <v>68.8</v>
      </c>
      <c r="C26" s="96">
        <v>3.3</v>
      </c>
      <c r="D26" s="96">
        <v>7.6</v>
      </c>
      <c r="E26" s="96">
        <v>3.1</v>
      </c>
      <c r="F26" s="96">
        <v>5</v>
      </c>
      <c r="G26" s="96">
        <v>8.4</v>
      </c>
      <c r="H26" s="96">
        <v>3.7</v>
      </c>
      <c r="I26" s="96">
        <v>0.1</v>
      </c>
      <c r="J26" s="96">
        <v>79.599999999999994</v>
      </c>
      <c r="K26" s="50"/>
    </row>
    <row r="27" spans="1:11">
      <c r="A27" t="s">
        <v>71</v>
      </c>
      <c r="B27" s="96">
        <v>69.900000000000006</v>
      </c>
      <c r="C27" s="96">
        <v>1</v>
      </c>
      <c r="D27" s="96">
        <v>7.6</v>
      </c>
      <c r="E27" s="96">
        <v>1.6</v>
      </c>
      <c r="F27" s="96">
        <v>5</v>
      </c>
      <c r="G27" s="96">
        <v>10.7</v>
      </c>
      <c r="H27" s="96">
        <v>4</v>
      </c>
      <c r="I27" s="96">
        <v>0.1</v>
      </c>
      <c r="J27" s="96">
        <v>78.5</v>
      </c>
      <c r="K27" s="50"/>
    </row>
    <row r="28" spans="1:11">
      <c r="B28" s="50"/>
      <c r="C28" s="50"/>
      <c r="D28" s="50"/>
      <c r="E28" s="50"/>
      <c r="F28" s="50"/>
      <c r="G28" s="50"/>
      <c r="H28" s="50"/>
      <c r="I28" s="50"/>
      <c r="J28" s="50"/>
    </row>
    <row r="29" spans="1:11" ht="17.25">
      <c r="A29" s="84" t="s">
        <v>244</v>
      </c>
    </row>
    <row r="30" spans="1:11" ht="17.25">
      <c r="A30" s="84" t="s">
        <v>245</v>
      </c>
    </row>
    <row r="31" spans="1:11" ht="17.25">
      <c r="A31" s="84" t="s">
        <v>246</v>
      </c>
    </row>
    <row r="32" spans="1:11" ht="17.25">
      <c r="A32" s="84" t="s">
        <v>247</v>
      </c>
    </row>
    <row r="33" spans="1:1" ht="17.25">
      <c r="A33" s="84" t="s">
        <v>248</v>
      </c>
    </row>
    <row r="34" spans="1:1">
      <c r="A34" s="72" t="s">
        <v>249</v>
      </c>
    </row>
    <row r="35" spans="1:1">
      <c r="A35" s="72" t="s">
        <v>250</v>
      </c>
    </row>
    <row r="36" spans="1:1">
      <c r="A36" t="s">
        <v>47</v>
      </c>
    </row>
  </sheetData>
  <mergeCells count="4">
    <mergeCell ref="C5:F5"/>
    <mergeCell ref="J5:J7"/>
    <mergeCell ref="C6:D6"/>
    <mergeCell ref="E6:F6"/>
  </mergeCells>
  <pageMargins left="0.7" right="0.7" top="0.75" bottom="0.75" header="0.3" footer="0.3"/>
  <pageSetup scale="8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1E1E4-27B8-4689-A686-1EC5F20B98E3}">
  <sheetPr>
    <pageSetUpPr fitToPage="1"/>
  </sheetPr>
  <dimension ref="A1:B13"/>
  <sheetViews>
    <sheetView workbookViewId="0">
      <selection activeCell="E20" sqref="E20"/>
    </sheetView>
  </sheetViews>
  <sheetFormatPr defaultRowHeight="15"/>
  <cols>
    <col min="1" max="1" width="60" bestFit="1" customWidth="1"/>
  </cols>
  <sheetData>
    <row r="1" spans="1:2">
      <c r="A1" s="43" t="s">
        <v>420</v>
      </c>
    </row>
    <row r="2" spans="1:2">
      <c r="A2" s="43" t="s">
        <v>257</v>
      </c>
    </row>
    <row r="3" spans="1:2">
      <c r="A3" t="s">
        <v>258</v>
      </c>
    </row>
    <row r="5" spans="1:2">
      <c r="A5" t="s">
        <v>253</v>
      </c>
      <c r="B5" s="49">
        <v>95.7</v>
      </c>
    </row>
    <row r="6" spans="1:2">
      <c r="A6" t="s">
        <v>254</v>
      </c>
      <c r="B6" s="49">
        <v>3.6</v>
      </c>
    </row>
    <row r="7" spans="1:2">
      <c r="A7" t="s">
        <v>255</v>
      </c>
      <c r="B7" s="49">
        <v>0.5</v>
      </c>
    </row>
    <row r="8" spans="1:2">
      <c r="A8" t="s">
        <v>256</v>
      </c>
      <c r="B8" s="49">
        <v>0.2</v>
      </c>
    </row>
    <row r="10" spans="1:2">
      <c r="A10" t="s">
        <v>259</v>
      </c>
    </row>
    <row r="11" spans="1:2">
      <c r="A11" t="s">
        <v>260</v>
      </c>
    </row>
    <row r="12" spans="1:2">
      <c r="A12" t="s">
        <v>261</v>
      </c>
    </row>
    <row r="13" spans="1:2">
      <c r="A13" t="s">
        <v>47</v>
      </c>
    </row>
  </sheetData>
  <pageMargins left="0.7" right="0.7" top="0.75" bottom="0.75" header="0.3" footer="0.3"/>
  <pageSetup scale="92"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34558-0A38-4EB6-85A4-8F09B08CED38}">
  <sheetPr>
    <pageSetUpPr fitToPage="1"/>
  </sheetPr>
  <dimension ref="A1:R23"/>
  <sheetViews>
    <sheetView workbookViewId="0"/>
  </sheetViews>
  <sheetFormatPr defaultRowHeight="15"/>
  <cols>
    <col min="1" max="1" width="12.7109375" customWidth="1"/>
    <col min="2" max="2" width="12.140625" bestFit="1" customWidth="1"/>
    <col min="3" max="3" width="13.7109375" bestFit="1" customWidth="1"/>
    <col min="4" max="4" width="16.42578125" bestFit="1" customWidth="1"/>
    <col min="6" max="6" width="1.5703125" customWidth="1"/>
    <col min="7" max="7" width="12.140625" bestFit="1" customWidth="1"/>
    <col min="8" max="8" width="13.7109375" bestFit="1" customWidth="1"/>
    <col min="9" max="9" width="16.42578125" bestFit="1" customWidth="1"/>
    <col min="10" max="10" width="10.140625" customWidth="1"/>
  </cols>
  <sheetData>
    <row r="1" spans="1:18">
      <c r="A1" s="46" t="s">
        <v>421</v>
      </c>
    </row>
    <row r="2" spans="1:18">
      <c r="A2" s="46" t="s">
        <v>382</v>
      </c>
    </row>
    <row r="3" spans="1:18">
      <c r="A3" s="47" t="s">
        <v>381</v>
      </c>
    </row>
    <row r="5" spans="1:18">
      <c r="B5" s="122">
        <v>2010</v>
      </c>
      <c r="C5" s="122"/>
      <c r="D5" s="122"/>
      <c r="E5" s="122"/>
      <c r="G5" s="122">
        <v>2020</v>
      </c>
      <c r="H5" s="122"/>
      <c r="I5" s="122"/>
      <c r="J5" s="122"/>
      <c r="R5" s="85"/>
    </row>
    <row r="6" spans="1:18">
      <c r="B6" s="48"/>
      <c r="C6" s="48" t="s">
        <v>236</v>
      </c>
      <c r="D6" s="48" t="s">
        <v>380</v>
      </c>
      <c r="G6" s="48"/>
      <c r="H6" s="48" t="s">
        <v>236</v>
      </c>
      <c r="I6" s="48" t="s">
        <v>380</v>
      </c>
      <c r="R6" s="85"/>
    </row>
    <row r="7" spans="1:18">
      <c r="B7" s="48" t="s">
        <v>379</v>
      </c>
      <c r="C7" s="48" t="s">
        <v>378</v>
      </c>
      <c r="D7" s="48" t="s">
        <v>377</v>
      </c>
      <c r="G7" s="48" t="s">
        <v>379</v>
      </c>
      <c r="H7" s="48" t="s">
        <v>378</v>
      </c>
      <c r="I7" s="48" t="s">
        <v>377</v>
      </c>
    </row>
    <row r="8" spans="1:18" ht="17.25">
      <c r="B8" s="48" t="s">
        <v>376</v>
      </c>
      <c r="C8" s="48" t="s">
        <v>375</v>
      </c>
      <c r="D8" s="48" t="s">
        <v>374</v>
      </c>
      <c r="E8" s="48" t="s">
        <v>357</v>
      </c>
      <c r="G8" s="48" t="s">
        <v>376</v>
      </c>
      <c r="H8" s="48" t="s">
        <v>375</v>
      </c>
      <c r="I8" s="48" t="s">
        <v>374</v>
      </c>
      <c r="J8" s="48" t="s">
        <v>357</v>
      </c>
    </row>
    <row r="10" spans="1:18">
      <c r="A10" t="s">
        <v>143</v>
      </c>
      <c r="B10" s="50">
        <v>60.8</v>
      </c>
      <c r="C10" s="50">
        <v>12.6</v>
      </c>
      <c r="D10" s="50">
        <v>8.5</v>
      </c>
      <c r="E10" s="50">
        <v>81.900000000000006</v>
      </c>
      <c r="G10" s="50">
        <v>69.099999999999994</v>
      </c>
      <c r="H10" s="50">
        <v>20.2</v>
      </c>
      <c r="I10" s="50">
        <v>3.3</v>
      </c>
      <c r="J10" s="50">
        <v>92.6</v>
      </c>
    </row>
    <row r="11" spans="1:18">
      <c r="A11" t="s">
        <v>129</v>
      </c>
      <c r="B11" s="50">
        <v>60</v>
      </c>
      <c r="C11" s="50">
        <v>16.600000000000001</v>
      </c>
      <c r="D11" s="50">
        <v>6</v>
      </c>
      <c r="E11" s="50">
        <v>82.6</v>
      </c>
      <c r="G11" s="50">
        <v>65.400000000000006</v>
      </c>
      <c r="H11" s="50">
        <v>23.8</v>
      </c>
      <c r="I11" s="50">
        <v>3.2</v>
      </c>
      <c r="J11" s="50">
        <v>92.4</v>
      </c>
    </row>
    <row r="12" spans="1:18">
      <c r="A12" t="s">
        <v>277</v>
      </c>
      <c r="B12" s="50">
        <v>66</v>
      </c>
      <c r="C12" s="50">
        <v>11.1</v>
      </c>
      <c r="D12" s="50">
        <v>5.7</v>
      </c>
      <c r="E12" s="50">
        <v>82.7</v>
      </c>
      <c r="G12" s="50">
        <v>65.7</v>
      </c>
      <c r="H12" s="50">
        <v>21.7</v>
      </c>
      <c r="I12" s="50">
        <v>3.8</v>
      </c>
      <c r="J12" s="50">
        <v>91.2</v>
      </c>
    </row>
    <row r="13" spans="1:18">
      <c r="A13" t="s">
        <v>278</v>
      </c>
      <c r="B13" s="50">
        <v>68.7</v>
      </c>
      <c r="C13" s="50">
        <v>6</v>
      </c>
      <c r="D13" s="50">
        <v>6.1</v>
      </c>
      <c r="E13" s="50">
        <v>80.7</v>
      </c>
      <c r="G13" s="50">
        <v>71.599999999999994</v>
      </c>
      <c r="H13" s="50">
        <v>13.4</v>
      </c>
      <c r="I13" s="50">
        <v>4.4000000000000004</v>
      </c>
      <c r="J13" s="50">
        <v>89.4</v>
      </c>
    </row>
    <row r="14" spans="1:18">
      <c r="A14" t="s">
        <v>279</v>
      </c>
      <c r="B14" s="50">
        <v>63.8</v>
      </c>
      <c r="C14" s="50">
        <v>3.4</v>
      </c>
      <c r="D14" s="50">
        <v>7.6</v>
      </c>
      <c r="E14" s="50">
        <v>74.8</v>
      </c>
      <c r="G14" s="50">
        <v>72.900000000000006</v>
      </c>
      <c r="H14" s="50">
        <v>6.6</v>
      </c>
      <c r="I14" s="50">
        <v>5.8</v>
      </c>
      <c r="J14" s="50">
        <v>85.3</v>
      </c>
    </row>
    <row r="15" spans="1:18">
      <c r="A15" t="s">
        <v>81</v>
      </c>
      <c r="B15" s="50">
        <v>62.2</v>
      </c>
      <c r="C15" s="50">
        <v>1.4</v>
      </c>
      <c r="D15" s="50">
        <v>7.4</v>
      </c>
      <c r="E15" s="50">
        <v>71.099999999999994</v>
      </c>
      <c r="G15" s="50">
        <v>68.8</v>
      </c>
      <c r="H15" s="50">
        <v>3.3</v>
      </c>
      <c r="I15" s="50">
        <v>7.6</v>
      </c>
      <c r="J15" s="50">
        <v>79.599999999999994</v>
      </c>
    </row>
    <row r="16" spans="1:18">
      <c r="A16" t="s">
        <v>71</v>
      </c>
      <c r="B16" s="50">
        <v>63.5</v>
      </c>
      <c r="C16" s="50">
        <v>0.4</v>
      </c>
      <c r="D16" s="50">
        <v>6.3</v>
      </c>
      <c r="E16" s="50">
        <v>70.099999999999994</v>
      </c>
      <c r="G16" s="50">
        <v>69.900000000000006</v>
      </c>
      <c r="H16" s="50">
        <v>1</v>
      </c>
      <c r="I16" s="50">
        <v>7.6</v>
      </c>
      <c r="J16" s="50">
        <v>78.5</v>
      </c>
    </row>
    <row r="17" spans="1:10">
      <c r="A17" t="s">
        <v>111</v>
      </c>
      <c r="B17" s="50">
        <v>64.5</v>
      </c>
      <c r="C17" s="50">
        <v>4.7</v>
      </c>
      <c r="D17" s="50">
        <v>6.7</v>
      </c>
      <c r="E17" s="50">
        <v>76</v>
      </c>
      <c r="G17" s="50">
        <v>69.900000000000006</v>
      </c>
      <c r="H17" s="50">
        <v>8.3000000000000007</v>
      </c>
      <c r="I17" s="50">
        <v>6</v>
      </c>
      <c r="J17" s="50">
        <v>84.2</v>
      </c>
    </row>
    <row r="19" spans="1:10" ht="17.25">
      <c r="A19" s="89" t="s">
        <v>373</v>
      </c>
    </row>
    <row r="20" spans="1:10" ht="17.25">
      <c r="A20" s="89" t="s">
        <v>372</v>
      </c>
    </row>
    <row r="21" spans="1:10">
      <c r="A21" s="47" t="s">
        <v>371</v>
      </c>
    </row>
    <row r="22" spans="1:10">
      <c r="A22" t="s">
        <v>370</v>
      </c>
    </row>
    <row r="23" spans="1:10">
      <c r="A23" s="47" t="s">
        <v>47</v>
      </c>
    </row>
  </sheetData>
  <mergeCells count="2">
    <mergeCell ref="B5:E5"/>
    <mergeCell ref="G5:J5"/>
  </mergeCells>
  <pageMargins left="0.7" right="0.7" top="0.75" bottom="0.75" header="0.3" footer="0.3"/>
  <pageSetup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workbookViewId="0">
      <selection activeCell="N11" sqref="N11"/>
    </sheetView>
  </sheetViews>
  <sheetFormatPr defaultRowHeight="15"/>
  <cols>
    <col min="1" max="1" width="72.5703125" customWidth="1"/>
  </cols>
  <sheetData>
    <row r="1" spans="1:11">
      <c r="A1" s="46" t="s">
        <v>19</v>
      </c>
    </row>
    <row r="2" spans="1:11">
      <c r="A2" s="46" t="s">
        <v>20</v>
      </c>
    </row>
    <row r="3" spans="1:11">
      <c r="A3" s="47" t="s">
        <v>21</v>
      </c>
    </row>
    <row r="5" spans="1:11">
      <c r="A5" s="43" t="s">
        <v>22</v>
      </c>
      <c r="B5" s="48">
        <v>2011</v>
      </c>
      <c r="C5" s="48">
        <v>2012</v>
      </c>
      <c r="D5" s="48">
        <v>2013</v>
      </c>
      <c r="E5" s="48">
        <v>2014</v>
      </c>
      <c r="F5" s="48">
        <v>2015</v>
      </c>
      <c r="G5" s="48">
        <v>2016</v>
      </c>
      <c r="H5" s="48">
        <v>2017</v>
      </c>
      <c r="I5" s="48">
        <v>2018</v>
      </c>
      <c r="J5" s="48">
        <v>2019</v>
      </c>
      <c r="K5" s="48">
        <v>2020</v>
      </c>
    </row>
    <row r="6" spans="1:11">
      <c r="A6" t="s">
        <v>23</v>
      </c>
      <c r="B6" s="50">
        <v>32.299999999999997</v>
      </c>
      <c r="C6" s="50">
        <v>30.5</v>
      </c>
      <c r="D6" s="50">
        <v>29.7</v>
      </c>
      <c r="E6" s="50">
        <v>28.5</v>
      </c>
      <c r="F6" s="50">
        <v>27</v>
      </c>
      <c r="G6" s="50">
        <v>25.6</v>
      </c>
      <c r="H6" s="50">
        <v>24.6</v>
      </c>
      <c r="I6" s="50">
        <v>23.4</v>
      </c>
      <c r="J6" s="50">
        <v>21.9</v>
      </c>
      <c r="K6" s="50">
        <v>21.8</v>
      </c>
    </row>
    <row r="7" spans="1:11">
      <c r="A7" t="s">
        <v>26</v>
      </c>
      <c r="B7" s="50">
        <v>1.6</v>
      </c>
      <c r="C7" s="50">
        <v>1.7</v>
      </c>
      <c r="D7" s="50">
        <v>1.6</v>
      </c>
      <c r="E7" s="50">
        <v>1.8</v>
      </c>
      <c r="F7" s="50">
        <v>2</v>
      </c>
      <c r="G7" s="50">
        <v>2</v>
      </c>
      <c r="H7" s="50">
        <v>2.1</v>
      </c>
      <c r="I7" s="50">
        <v>2.2999999999999998</v>
      </c>
      <c r="J7" s="50">
        <v>2.4</v>
      </c>
      <c r="K7" s="50">
        <v>3.1</v>
      </c>
    </row>
    <row r="8" spans="1:11">
      <c r="A8" t="s">
        <v>24</v>
      </c>
      <c r="B8" s="50">
        <v>0.5</v>
      </c>
      <c r="C8" s="50">
        <v>0.5</v>
      </c>
      <c r="D8" s="50">
        <v>0.5</v>
      </c>
      <c r="E8" s="50">
        <v>0.5</v>
      </c>
      <c r="F8" s="50">
        <v>0.6</v>
      </c>
      <c r="G8" s="50">
        <v>0.5</v>
      </c>
      <c r="H8" s="50">
        <v>0.6</v>
      </c>
      <c r="I8" s="50">
        <v>0.5</v>
      </c>
      <c r="J8" s="50">
        <v>0.6</v>
      </c>
      <c r="K8" s="50">
        <v>0.6</v>
      </c>
    </row>
    <row r="9" spans="1:11">
      <c r="A9" t="s">
        <v>25</v>
      </c>
      <c r="B9" s="50">
        <v>2.1</v>
      </c>
      <c r="C9" s="50">
        <v>2.4</v>
      </c>
      <c r="D9" s="50">
        <v>2.7</v>
      </c>
      <c r="E9" s="50">
        <v>2.9</v>
      </c>
      <c r="F9" s="50">
        <v>3</v>
      </c>
      <c r="G9" s="50">
        <v>3.1</v>
      </c>
      <c r="H9" s="50">
        <v>3.4</v>
      </c>
      <c r="I9" s="50">
        <v>3.6</v>
      </c>
      <c r="J9" s="50">
        <v>3.9</v>
      </c>
      <c r="K9" s="50">
        <v>3.8</v>
      </c>
    </row>
    <row r="11" spans="1:11">
      <c r="A11" s="43" t="s">
        <v>27</v>
      </c>
    </row>
    <row r="12" spans="1:11">
      <c r="A12" t="s">
        <v>23</v>
      </c>
      <c r="B12" s="50">
        <v>36.200000000000003</v>
      </c>
      <c r="C12" s="50">
        <v>34.4</v>
      </c>
      <c r="D12" s="50">
        <v>33.6</v>
      </c>
      <c r="E12" s="50">
        <v>32.700000000000003</v>
      </c>
      <c r="F12" s="50">
        <v>31.4</v>
      </c>
      <c r="G12" s="50">
        <v>30.2</v>
      </c>
      <c r="H12" s="50">
        <v>29.5</v>
      </c>
      <c r="I12" s="50">
        <v>28.6</v>
      </c>
      <c r="J12" s="50">
        <v>27.2</v>
      </c>
      <c r="K12" s="50">
        <v>27.4</v>
      </c>
    </row>
    <row r="13" spans="1:11">
      <c r="A13" t="s">
        <v>26</v>
      </c>
      <c r="B13" s="50">
        <v>1.3</v>
      </c>
      <c r="C13" s="50">
        <v>1.4</v>
      </c>
      <c r="D13" s="50">
        <v>1.4</v>
      </c>
      <c r="E13" s="50">
        <v>1.6</v>
      </c>
      <c r="F13" s="50">
        <v>1.8</v>
      </c>
      <c r="G13" s="50">
        <v>1.8</v>
      </c>
      <c r="H13" s="50">
        <v>2</v>
      </c>
      <c r="I13" s="50">
        <v>2.2999999999999998</v>
      </c>
      <c r="J13" s="50">
        <v>2.4</v>
      </c>
      <c r="K13" s="50">
        <v>2.8</v>
      </c>
    </row>
    <row r="14" spans="1:11">
      <c r="A14" t="s">
        <v>24</v>
      </c>
      <c r="B14" s="50">
        <v>0.5</v>
      </c>
      <c r="C14" s="50">
        <v>0.5</v>
      </c>
      <c r="D14" s="50">
        <v>0.5</v>
      </c>
      <c r="E14" s="50">
        <v>0.5</v>
      </c>
      <c r="F14" s="50">
        <v>0.6</v>
      </c>
      <c r="G14" s="50">
        <v>0.5</v>
      </c>
      <c r="H14" s="50">
        <v>0.6</v>
      </c>
      <c r="I14" s="50">
        <v>0.5</v>
      </c>
      <c r="J14" s="50">
        <v>0.6</v>
      </c>
      <c r="K14" s="50">
        <v>0.6</v>
      </c>
    </row>
    <row r="15" spans="1:11">
      <c r="A15" t="s">
        <v>25</v>
      </c>
      <c r="B15" s="50">
        <v>2</v>
      </c>
      <c r="C15" s="50">
        <v>2.2000000000000002</v>
      </c>
      <c r="D15" s="50">
        <v>2.4</v>
      </c>
      <c r="E15" s="50">
        <v>2.4</v>
      </c>
      <c r="F15" s="50">
        <v>2.4</v>
      </c>
      <c r="G15" s="50">
        <v>2.2999999999999998</v>
      </c>
      <c r="H15" s="50">
        <v>2.5</v>
      </c>
      <c r="I15" s="50">
        <v>2.5</v>
      </c>
      <c r="J15" s="50">
        <v>2.5</v>
      </c>
      <c r="K15" s="50">
        <v>2.2999999999999998</v>
      </c>
    </row>
    <row r="17" spans="1:11">
      <c r="A17" s="43" t="s">
        <v>28</v>
      </c>
    </row>
    <row r="18" spans="1:11">
      <c r="A18" t="s">
        <v>23</v>
      </c>
      <c r="B18" s="50">
        <v>31.2</v>
      </c>
      <c r="C18" s="50">
        <v>30</v>
      </c>
      <c r="D18" s="50">
        <v>29.5</v>
      </c>
      <c r="E18" s="50">
        <v>28.3</v>
      </c>
      <c r="F18" s="50">
        <v>26.6</v>
      </c>
      <c r="G18" s="50">
        <v>24.9</v>
      </c>
      <c r="H18" s="50">
        <v>23.4</v>
      </c>
      <c r="I18" s="50">
        <v>21.6</v>
      </c>
      <c r="J18" s="50">
        <v>19.3</v>
      </c>
      <c r="K18" s="50">
        <v>18.7</v>
      </c>
    </row>
    <row r="19" spans="1:11">
      <c r="A19" t="s">
        <v>26</v>
      </c>
      <c r="B19" s="50">
        <v>1.5</v>
      </c>
      <c r="C19" s="50">
        <v>1.6</v>
      </c>
      <c r="D19" s="50">
        <v>1.5</v>
      </c>
      <c r="E19" s="50">
        <v>1.7</v>
      </c>
      <c r="F19" s="50">
        <v>1.8</v>
      </c>
      <c r="G19" s="50">
        <v>1.9</v>
      </c>
      <c r="H19" s="50">
        <v>2</v>
      </c>
      <c r="I19" s="50">
        <v>2.5</v>
      </c>
      <c r="J19" s="50">
        <v>2.8</v>
      </c>
      <c r="K19" s="50">
        <v>3.5</v>
      </c>
    </row>
    <row r="20" spans="1:11">
      <c r="A20" t="s">
        <v>24</v>
      </c>
      <c r="B20" s="50">
        <v>0.4</v>
      </c>
      <c r="C20" s="50">
        <v>0.4</v>
      </c>
      <c r="D20" s="50">
        <v>0.5</v>
      </c>
      <c r="E20" s="50">
        <v>0.5</v>
      </c>
      <c r="F20" s="50">
        <v>0.6</v>
      </c>
      <c r="G20" s="50">
        <v>0.6</v>
      </c>
      <c r="H20" s="50">
        <v>0.6</v>
      </c>
      <c r="I20" s="50">
        <v>0.6</v>
      </c>
      <c r="J20" s="50">
        <v>0.7</v>
      </c>
      <c r="K20" s="50">
        <v>0.8</v>
      </c>
    </row>
    <row r="21" spans="1:11">
      <c r="A21" t="s">
        <v>25</v>
      </c>
      <c r="B21" s="50">
        <v>1.9</v>
      </c>
      <c r="C21" s="50">
        <v>2.2000000000000002</v>
      </c>
      <c r="D21" s="50">
        <v>2.7</v>
      </c>
      <c r="E21" s="50">
        <v>3.1</v>
      </c>
      <c r="F21" s="50">
        <v>3.3</v>
      </c>
      <c r="G21" s="50">
        <v>3.7</v>
      </c>
      <c r="H21" s="50">
        <v>4.5999999999999996</v>
      </c>
      <c r="I21" s="50">
        <v>5.2</v>
      </c>
      <c r="J21" s="50">
        <v>6</v>
      </c>
      <c r="K21" s="50">
        <v>6.1</v>
      </c>
    </row>
    <row r="23" spans="1:11">
      <c r="A23" s="43" t="s">
        <v>29</v>
      </c>
    </row>
    <row r="24" spans="1:11">
      <c r="A24" t="s">
        <v>23</v>
      </c>
      <c r="B24" s="50">
        <v>18.899999999999999</v>
      </c>
      <c r="C24" s="50">
        <v>16.8</v>
      </c>
      <c r="D24" s="50">
        <v>15.3</v>
      </c>
      <c r="E24" s="50">
        <v>13.3</v>
      </c>
      <c r="F24" s="50">
        <v>11.1</v>
      </c>
      <c r="G24" s="50">
        <v>9.5</v>
      </c>
      <c r="H24" s="50">
        <v>8.1</v>
      </c>
      <c r="I24" s="50">
        <v>6.8</v>
      </c>
      <c r="J24" s="50">
        <v>5.6</v>
      </c>
      <c r="K24" s="50">
        <v>5.2</v>
      </c>
    </row>
    <row r="25" spans="1:11">
      <c r="A25" t="s">
        <v>26</v>
      </c>
      <c r="B25" s="50">
        <v>3</v>
      </c>
      <c r="C25" s="50">
        <v>3.1</v>
      </c>
      <c r="D25" s="50">
        <v>2.8</v>
      </c>
      <c r="E25" s="50">
        <v>2.9</v>
      </c>
      <c r="F25" s="50">
        <v>2.9</v>
      </c>
      <c r="G25" s="50">
        <v>2.6</v>
      </c>
      <c r="H25" s="50">
        <v>2.2999999999999998</v>
      </c>
      <c r="I25" s="50">
        <v>2.2999999999999998</v>
      </c>
      <c r="J25" s="50">
        <v>2.1</v>
      </c>
      <c r="K25" s="50">
        <v>3.5</v>
      </c>
    </row>
    <row r="26" spans="1:11">
      <c r="A26" t="s">
        <v>24</v>
      </c>
      <c r="B26" s="50">
        <v>0.6</v>
      </c>
      <c r="C26" s="50">
        <v>0.6</v>
      </c>
      <c r="D26" s="50">
        <v>0.6</v>
      </c>
      <c r="E26" s="50">
        <v>0.6</v>
      </c>
      <c r="F26" s="50">
        <v>0.6</v>
      </c>
      <c r="G26" s="50">
        <v>0.5</v>
      </c>
      <c r="H26" s="50">
        <v>0.4</v>
      </c>
      <c r="I26" s="50">
        <v>0.4</v>
      </c>
      <c r="J26" s="50">
        <v>0.4</v>
      </c>
      <c r="K26" s="50">
        <v>0.4</v>
      </c>
    </row>
    <row r="27" spans="1:11">
      <c r="A27" t="s">
        <v>25</v>
      </c>
      <c r="B27" s="50">
        <v>3</v>
      </c>
      <c r="C27" s="50">
        <v>3.4</v>
      </c>
      <c r="D27" s="50">
        <v>4.0999999999999996</v>
      </c>
      <c r="E27" s="50">
        <v>4.5</v>
      </c>
      <c r="F27" s="50">
        <v>4.7</v>
      </c>
      <c r="G27" s="50">
        <v>4.9000000000000004</v>
      </c>
      <c r="H27" s="50">
        <v>5.7</v>
      </c>
      <c r="I27" s="50">
        <v>6</v>
      </c>
      <c r="J27" s="50">
        <v>6.4</v>
      </c>
      <c r="K27" s="50">
        <v>6.2</v>
      </c>
    </row>
    <row r="29" spans="1:11">
      <c r="A29" s="47" t="s">
        <v>30</v>
      </c>
    </row>
    <row r="30" spans="1:11">
      <c r="A30" t="s">
        <v>31</v>
      </c>
    </row>
    <row r="31" spans="1:11" ht="17.25">
      <c r="A31" s="47" t="s">
        <v>32</v>
      </c>
    </row>
  </sheetData>
  <pageMargins left="0.7" right="0.7" top="0.75" bottom="0.75" header="0.3" footer="0.3"/>
  <pageSetup scale="70"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34A95-80FD-4408-9EF9-55F4911A2C14}">
  <sheetPr>
    <pageSetUpPr fitToPage="1"/>
  </sheetPr>
  <dimension ref="A1:K66"/>
  <sheetViews>
    <sheetView workbookViewId="0">
      <selection activeCell="Q22" sqref="Q22"/>
    </sheetView>
  </sheetViews>
  <sheetFormatPr defaultRowHeight="15"/>
  <cols>
    <col min="1" max="1" width="11.28515625" customWidth="1"/>
    <col min="4" max="4" width="10.85546875" bestFit="1" customWidth="1"/>
    <col min="5" max="7" width="11.85546875" bestFit="1" customWidth="1"/>
    <col min="8" max="8" width="14" bestFit="1" customWidth="1"/>
    <col min="9" max="9" width="10" customWidth="1"/>
  </cols>
  <sheetData>
    <row r="1" spans="1:11">
      <c r="A1" s="43" t="s">
        <v>422</v>
      </c>
    </row>
    <row r="2" spans="1:11">
      <c r="A2" s="43" t="s">
        <v>312</v>
      </c>
    </row>
    <row r="3" spans="1:11">
      <c r="A3" t="s">
        <v>313</v>
      </c>
    </row>
    <row r="4" spans="1:11">
      <c r="A4" s="54"/>
    </row>
    <row r="5" spans="1:11">
      <c r="A5" s="43" t="s">
        <v>314</v>
      </c>
    </row>
    <row r="6" spans="1:11">
      <c r="C6" s="48" t="s">
        <v>92</v>
      </c>
      <c r="D6" s="48" t="s">
        <v>315</v>
      </c>
      <c r="E6" s="48" t="s">
        <v>316</v>
      </c>
      <c r="F6" s="48" t="s">
        <v>317</v>
      </c>
      <c r="G6" s="48" t="s">
        <v>318</v>
      </c>
      <c r="H6" s="48" t="s">
        <v>319</v>
      </c>
      <c r="I6" s="107">
        <v>1</v>
      </c>
    </row>
    <row r="7" spans="1:11">
      <c r="A7" t="s">
        <v>143</v>
      </c>
      <c r="B7">
        <v>2010</v>
      </c>
      <c r="C7" s="50">
        <v>8.6</v>
      </c>
      <c r="D7" s="50">
        <v>0.4</v>
      </c>
      <c r="E7" s="50">
        <v>1.1000000000000001</v>
      </c>
      <c r="F7" s="50">
        <v>2.1</v>
      </c>
      <c r="G7" s="50">
        <v>18.399999999999999</v>
      </c>
      <c r="H7" s="50">
        <v>26.1</v>
      </c>
      <c r="I7" s="50">
        <v>43.3</v>
      </c>
      <c r="K7" s="49"/>
    </row>
    <row r="8" spans="1:11">
      <c r="B8">
        <v>2020</v>
      </c>
      <c r="C8" s="50">
        <v>1.4</v>
      </c>
      <c r="D8" s="50">
        <v>0.3</v>
      </c>
      <c r="E8" s="50">
        <v>0.2</v>
      </c>
      <c r="F8" s="50">
        <v>0.6</v>
      </c>
      <c r="G8" s="50">
        <v>5.4</v>
      </c>
      <c r="H8" s="50">
        <v>34.9</v>
      </c>
      <c r="I8" s="50">
        <v>57.2</v>
      </c>
      <c r="K8" s="49"/>
    </row>
    <row r="9" spans="1:11">
      <c r="A9" t="s">
        <v>129</v>
      </c>
      <c r="B9">
        <v>2010</v>
      </c>
      <c r="C9" s="50">
        <v>8.3000000000000007</v>
      </c>
      <c r="D9" s="50">
        <v>0.6</v>
      </c>
      <c r="E9" s="50">
        <v>1.4</v>
      </c>
      <c r="F9" s="50">
        <v>2.7</v>
      </c>
      <c r="G9" s="50">
        <v>14.2</v>
      </c>
      <c r="H9" s="50">
        <v>32.799999999999997</v>
      </c>
      <c r="I9" s="50">
        <v>40</v>
      </c>
      <c r="K9" s="49"/>
    </row>
    <row r="10" spans="1:11">
      <c r="B10">
        <v>2020</v>
      </c>
      <c r="C10" s="50">
        <v>2.2000000000000002</v>
      </c>
      <c r="D10" s="50">
        <v>0.5</v>
      </c>
      <c r="E10" s="50">
        <v>0.3</v>
      </c>
      <c r="F10" s="50">
        <v>0.7</v>
      </c>
      <c r="G10" s="50">
        <v>6.6</v>
      </c>
      <c r="H10" s="50">
        <v>40.5</v>
      </c>
      <c r="I10" s="50">
        <v>49.2</v>
      </c>
      <c r="K10" s="49"/>
    </row>
    <row r="11" spans="1:11">
      <c r="A11" t="s">
        <v>277</v>
      </c>
      <c r="B11">
        <v>2010</v>
      </c>
      <c r="C11" s="50">
        <v>8</v>
      </c>
      <c r="D11" s="50">
        <v>0.8</v>
      </c>
      <c r="E11" s="50">
        <v>1.5</v>
      </c>
      <c r="F11" s="50">
        <v>2.8</v>
      </c>
      <c r="G11" s="50">
        <v>13.7</v>
      </c>
      <c r="H11" s="50">
        <v>31.2</v>
      </c>
      <c r="I11" s="50">
        <v>42</v>
      </c>
      <c r="K11" s="49"/>
    </row>
    <row r="12" spans="1:11">
      <c r="B12">
        <v>2020</v>
      </c>
      <c r="C12" s="50">
        <v>2.2999999999999998</v>
      </c>
      <c r="D12" s="50">
        <v>0.7</v>
      </c>
      <c r="E12" s="50">
        <v>0.4</v>
      </c>
      <c r="F12" s="50">
        <v>0.9</v>
      </c>
      <c r="G12" s="50">
        <v>9.4</v>
      </c>
      <c r="H12" s="50">
        <v>40.4</v>
      </c>
      <c r="I12" s="50">
        <v>45.9</v>
      </c>
      <c r="K12" s="49"/>
    </row>
    <row r="13" spans="1:11">
      <c r="A13" t="s">
        <v>278</v>
      </c>
      <c r="B13">
        <v>2010</v>
      </c>
      <c r="C13" s="50">
        <v>8.6</v>
      </c>
      <c r="D13" s="50">
        <v>1</v>
      </c>
      <c r="E13" s="50">
        <v>1.7</v>
      </c>
      <c r="F13" s="50">
        <v>3.2</v>
      </c>
      <c r="G13" s="50">
        <v>19.600000000000001</v>
      </c>
      <c r="H13" s="50">
        <v>22</v>
      </c>
      <c r="I13" s="50">
        <v>43.9</v>
      </c>
      <c r="K13" s="49"/>
    </row>
    <row r="14" spans="1:11">
      <c r="B14">
        <v>2020</v>
      </c>
      <c r="C14" s="50">
        <v>2.7</v>
      </c>
      <c r="D14" s="50">
        <v>0.7</v>
      </c>
      <c r="E14" s="50">
        <v>0.6</v>
      </c>
      <c r="F14" s="50">
        <v>1.3</v>
      </c>
      <c r="G14" s="50">
        <v>14.1</v>
      </c>
      <c r="H14" s="50">
        <v>30.9</v>
      </c>
      <c r="I14" s="50">
        <v>49.7</v>
      </c>
      <c r="K14" s="49"/>
    </row>
    <row r="15" spans="1:11">
      <c r="A15" t="s">
        <v>279</v>
      </c>
      <c r="B15">
        <v>2010</v>
      </c>
      <c r="C15" s="50">
        <v>10.199999999999999</v>
      </c>
      <c r="D15" s="50">
        <v>1.3</v>
      </c>
      <c r="E15" s="50">
        <v>2.5</v>
      </c>
      <c r="F15" s="50">
        <v>5.4</v>
      </c>
      <c r="G15" s="50">
        <v>23.2</v>
      </c>
      <c r="H15" s="50">
        <v>18.600000000000001</v>
      </c>
      <c r="I15" s="50">
        <v>38.799999999999997</v>
      </c>
      <c r="K15" s="49"/>
    </row>
    <row r="16" spans="1:11">
      <c r="B16">
        <v>2020</v>
      </c>
      <c r="C16" s="50">
        <v>3.8</v>
      </c>
      <c r="D16" s="50">
        <v>1.1000000000000001</v>
      </c>
      <c r="E16" s="50">
        <v>1</v>
      </c>
      <c r="F16" s="50">
        <v>3.8</v>
      </c>
      <c r="G16" s="50">
        <v>23.6</v>
      </c>
      <c r="H16" s="50">
        <v>17</v>
      </c>
      <c r="I16" s="50">
        <v>49.7</v>
      </c>
      <c r="K16" s="49"/>
    </row>
    <row r="17" spans="1:11">
      <c r="A17" t="s">
        <v>81</v>
      </c>
      <c r="B17">
        <v>2010</v>
      </c>
      <c r="C17" s="50">
        <v>12.1</v>
      </c>
      <c r="D17" s="50">
        <v>1.7</v>
      </c>
      <c r="E17" s="50">
        <v>3.6</v>
      </c>
      <c r="F17" s="50">
        <v>8.6</v>
      </c>
      <c r="G17" s="50">
        <v>20.399999999999999</v>
      </c>
      <c r="H17" s="50">
        <v>18</v>
      </c>
      <c r="I17" s="50">
        <v>35.6</v>
      </c>
      <c r="K17" s="49"/>
    </row>
    <row r="18" spans="1:11">
      <c r="B18">
        <v>2020</v>
      </c>
      <c r="C18" s="50">
        <v>5.5</v>
      </c>
      <c r="D18" s="50">
        <v>1.7</v>
      </c>
      <c r="E18" s="50">
        <v>1.8</v>
      </c>
      <c r="F18" s="50">
        <v>11.1</v>
      </c>
      <c r="G18" s="50">
        <v>20.8</v>
      </c>
      <c r="H18" s="50">
        <v>16.100000000000001</v>
      </c>
      <c r="I18" s="50">
        <v>43</v>
      </c>
      <c r="K18" s="49"/>
    </row>
    <row r="19" spans="1:11">
      <c r="A19" t="s">
        <v>71</v>
      </c>
      <c r="B19">
        <v>2010</v>
      </c>
      <c r="C19" s="50">
        <v>12.9</v>
      </c>
      <c r="D19" s="50">
        <v>2</v>
      </c>
      <c r="E19" s="50">
        <v>4.8</v>
      </c>
      <c r="F19" s="50">
        <v>5.6</v>
      </c>
      <c r="G19" s="50">
        <v>19.3</v>
      </c>
      <c r="H19" s="50">
        <v>18.100000000000001</v>
      </c>
      <c r="I19" s="50">
        <v>37.299999999999997</v>
      </c>
      <c r="K19" s="49"/>
    </row>
    <row r="20" spans="1:11">
      <c r="B20">
        <v>2020</v>
      </c>
      <c r="C20" s="50">
        <v>7.4</v>
      </c>
      <c r="D20" s="50">
        <v>2</v>
      </c>
      <c r="E20" s="50">
        <v>4.2</v>
      </c>
      <c r="F20" s="50">
        <v>6.4</v>
      </c>
      <c r="G20" s="50">
        <v>22.5</v>
      </c>
      <c r="H20" s="50">
        <v>14.9</v>
      </c>
      <c r="I20" s="50">
        <v>42.6</v>
      </c>
      <c r="K20" s="49"/>
    </row>
    <row r="21" spans="1:11">
      <c r="A21" t="s">
        <v>111</v>
      </c>
      <c r="B21">
        <v>2010</v>
      </c>
      <c r="C21" s="50">
        <v>9.6</v>
      </c>
      <c r="D21" s="50">
        <v>1.1000000000000001</v>
      </c>
      <c r="E21" s="50">
        <v>2.2000000000000002</v>
      </c>
      <c r="F21" s="50">
        <v>4.5</v>
      </c>
      <c r="G21" s="50">
        <v>18.8</v>
      </c>
      <c r="H21" s="50">
        <v>23.4</v>
      </c>
      <c r="I21" s="50">
        <v>40.4</v>
      </c>
      <c r="K21" s="49"/>
    </row>
    <row r="22" spans="1:11">
      <c r="B22">
        <v>2020</v>
      </c>
      <c r="C22" s="50">
        <v>3.7</v>
      </c>
      <c r="D22" s="50">
        <v>1</v>
      </c>
      <c r="E22" s="50">
        <v>1.1000000000000001</v>
      </c>
      <c r="F22" s="50">
        <v>3.8</v>
      </c>
      <c r="G22" s="50">
        <v>15.9</v>
      </c>
      <c r="H22" s="50">
        <v>27.2</v>
      </c>
      <c r="I22" s="50">
        <v>47.3</v>
      </c>
      <c r="K22" s="49"/>
    </row>
    <row r="24" spans="1:11">
      <c r="A24" s="43" t="s">
        <v>320</v>
      </c>
    </row>
    <row r="25" spans="1:11">
      <c r="C25" s="48" t="s">
        <v>92</v>
      </c>
      <c r="D25" s="48" t="s">
        <v>315</v>
      </c>
      <c r="E25" s="48" t="s">
        <v>316</v>
      </c>
      <c r="F25" s="48" t="s">
        <v>317</v>
      </c>
      <c r="G25" s="48" t="s">
        <v>318</v>
      </c>
      <c r="H25" s="48" t="s">
        <v>319</v>
      </c>
      <c r="I25" s="107">
        <v>1</v>
      </c>
    </row>
    <row r="26" spans="1:11">
      <c r="A26" t="s">
        <v>143</v>
      </c>
      <c r="B26">
        <v>2010</v>
      </c>
      <c r="C26" s="50">
        <v>9.8000000000000007</v>
      </c>
      <c r="D26" s="50">
        <v>0.2</v>
      </c>
      <c r="E26" s="50">
        <v>0.5</v>
      </c>
      <c r="F26" s="50">
        <v>1.1000000000000001</v>
      </c>
      <c r="G26" s="50">
        <v>20.2</v>
      </c>
      <c r="H26" s="50">
        <v>21.7</v>
      </c>
      <c r="I26" s="50">
        <v>46.5</v>
      </c>
      <c r="K26" s="49"/>
    </row>
    <row r="27" spans="1:11">
      <c r="B27">
        <v>2020</v>
      </c>
      <c r="C27" s="50">
        <v>2.1</v>
      </c>
      <c r="D27" s="50">
        <v>0.3</v>
      </c>
      <c r="E27" s="50">
        <v>0.1</v>
      </c>
      <c r="F27" s="50">
        <v>0.3</v>
      </c>
      <c r="G27" s="50">
        <v>4.7</v>
      </c>
      <c r="H27" s="50">
        <v>29.1</v>
      </c>
      <c r="I27" s="50">
        <v>63.4</v>
      </c>
      <c r="K27" s="49"/>
    </row>
    <row r="28" spans="1:11">
      <c r="A28" t="s">
        <v>129</v>
      </c>
      <c r="B28">
        <v>2010</v>
      </c>
      <c r="C28" s="50">
        <v>11.6</v>
      </c>
      <c r="D28" s="50">
        <v>0.3</v>
      </c>
      <c r="E28" s="50">
        <v>0.5</v>
      </c>
      <c r="F28" s="50">
        <v>1.3</v>
      </c>
      <c r="G28" s="50">
        <v>14.9</v>
      </c>
      <c r="H28" s="50">
        <v>24.4</v>
      </c>
      <c r="I28" s="50">
        <v>47</v>
      </c>
      <c r="K28" s="49"/>
    </row>
    <row r="29" spans="1:11">
      <c r="B29">
        <v>2020</v>
      </c>
      <c r="C29" s="50">
        <v>5.9</v>
      </c>
      <c r="D29" s="50">
        <v>0.7</v>
      </c>
      <c r="E29" s="50">
        <v>0.2</v>
      </c>
      <c r="F29" s="50">
        <v>0.5</v>
      </c>
      <c r="G29" s="50">
        <v>6</v>
      </c>
      <c r="H29" s="50">
        <v>28.3</v>
      </c>
      <c r="I29" s="50">
        <v>58.4</v>
      </c>
      <c r="K29" s="49"/>
    </row>
    <row r="30" spans="1:11">
      <c r="A30" t="s">
        <v>277</v>
      </c>
      <c r="B30">
        <v>2010</v>
      </c>
      <c r="C30" s="50">
        <v>12.9</v>
      </c>
      <c r="D30" s="50">
        <v>0.5</v>
      </c>
      <c r="E30" s="50">
        <v>0.7</v>
      </c>
      <c r="F30" s="50">
        <v>1.3</v>
      </c>
      <c r="G30" s="50">
        <v>13.5</v>
      </c>
      <c r="H30" s="50">
        <v>22.5</v>
      </c>
      <c r="I30" s="50">
        <v>48.6</v>
      </c>
      <c r="K30" s="49"/>
    </row>
    <row r="31" spans="1:11">
      <c r="B31">
        <v>2020</v>
      </c>
      <c r="C31" s="50">
        <v>7.1</v>
      </c>
      <c r="D31" s="50">
        <v>0.9</v>
      </c>
      <c r="E31" s="50">
        <v>0.2</v>
      </c>
      <c r="F31" s="50">
        <v>0.6</v>
      </c>
      <c r="G31" s="50">
        <v>9.9</v>
      </c>
      <c r="H31" s="50">
        <v>25.6</v>
      </c>
      <c r="I31" s="50">
        <v>55.7</v>
      </c>
      <c r="K31" s="49"/>
    </row>
    <row r="32" spans="1:11">
      <c r="A32" t="s">
        <v>278</v>
      </c>
      <c r="B32">
        <v>2010</v>
      </c>
      <c r="C32" s="50">
        <v>13.4</v>
      </c>
      <c r="D32" s="50">
        <v>0.6</v>
      </c>
      <c r="E32" s="50">
        <v>0.8</v>
      </c>
      <c r="F32" s="50">
        <v>1.5</v>
      </c>
      <c r="G32" s="50">
        <v>18.3</v>
      </c>
      <c r="H32" s="50">
        <v>15.6</v>
      </c>
      <c r="I32" s="50">
        <v>49.8</v>
      </c>
      <c r="K32" s="49"/>
    </row>
    <row r="33" spans="1:11">
      <c r="B33">
        <v>2020</v>
      </c>
      <c r="C33" s="50">
        <v>7</v>
      </c>
      <c r="D33" s="50">
        <v>0.7</v>
      </c>
      <c r="E33" s="50">
        <v>0.4</v>
      </c>
      <c r="F33" s="50">
        <v>0.7</v>
      </c>
      <c r="G33" s="50">
        <v>15</v>
      </c>
      <c r="H33" s="50">
        <v>18.2</v>
      </c>
      <c r="I33" s="50">
        <v>58</v>
      </c>
      <c r="K33" s="49"/>
    </row>
    <row r="34" spans="1:11">
      <c r="A34" t="s">
        <v>279</v>
      </c>
      <c r="B34">
        <v>2010</v>
      </c>
      <c r="C34" s="50">
        <v>14.4</v>
      </c>
      <c r="D34" s="50">
        <v>0.6</v>
      </c>
      <c r="E34" s="50">
        <v>0.9</v>
      </c>
      <c r="F34" s="50">
        <v>2.6</v>
      </c>
      <c r="G34" s="50">
        <v>21.5</v>
      </c>
      <c r="H34" s="50">
        <v>12.9</v>
      </c>
      <c r="I34" s="50">
        <v>47.1</v>
      </c>
      <c r="K34" s="49"/>
    </row>
    <row r="35" spans="1:11">
      <c r="B35">
        <v>2020</v>
      </c>
      <c r="C35" s="50">
        <v>8.6999999999999993</v>
      </c>
      <c r="D35" s="50">
        <v>0.8</v>
      </c>
      <c r="E35" s="50">
        <v>0.5</v>
      </c>
      <c r="F35" s="50">
        <v>2.7</v>
      </c>
      <c r="G35" s="50">
        <v>24.3</v>
      </c>
      <c r="H35" s="50">
        <v>7.1</v>
      </c>
      <c r="I35" s="50">
        <v>55.9</v>
      </c>
      <c r="K35" s="49"/>
    </row>
    <row r="36" spans="1:11">
      <c r="A36" t="s">
        <v>81</v>
      </c>
      <c r="B36">
        <v>2010</v>
      </c>
      <c r="C36" s="50">
        <v>17.399999999999999</v>
      </c>
      <c r="D36" s="50">
        <v>0.7</v>
      </c>
      <c r="E36" s="50">
        <v>1.3</v>
      </c>
      <c r="F36" s="50">
        <v>4.5999999999999996</v>
      </c>
      <c r="G36" s="50">
        <v>18.399999999999999</v>
      </c>
      <c r="H36" s="50">
        <v>12.1</v>
      </c>
      <c r="I36" s="50">
        <v>45.5</v>
      </c>
      <c r="K36" s="49"/>
    </row>
    <row r="37" spans="1:11">
      <c r="B37">
        <v>2020</v>
      </c>
      <c r="C37" s="50">
        <v>11.5</v>
      </c>
      <c r="D37" s="50">
        <v>1.1000000000000001</v>
      </c>
      <c r="E37" s="50">
        <v>0.8</v>
      </c>
      <c r="F37" s="50">
        <v>9.6999999999999993</v>
      </c>
      <c r="G37" s="50">
        <v>20.3</v>
      </c>
      <c r="H37" s="50">
        <v>6.5</v>
      </c>
      <c r="I37" s="50">
        <v>50.1</v>
      </c>
      <c r="K37" s="49"/>
    </row>
    <row r="38" spans="1:11">
      <c r="A38" t="s">
        <v>71</v>
      </c>
      <c r="B38">
        <v>2010</v>
      </c>
      <c r="C38" s="50">
        <v>19.100000000000001</v>
      </c>
      <c r="D38" s="50">
        <v>0.7</v>
      </c>
      <c r="E38" s="50">
        <v>2.2999999999999998</v>
      </c>
      <c r="F38" s="50">
        <v>1.8</v>
      </c>
      <c r="G38" s="50">
        <v>18.100000000000001</v>
      </c>
      <c r="H38" s="50">
        <v>11.1</v>
      </c>
      <c r="I38" s="50">
        <v>46.9</v>
      </c>
      <c r="K38" s="49"/>
    </row>
    <row r="39" spans="1:11">
      <c r="B39">
        <v>2020</v>
      </c>
      <c r="C39" s="50">
        <v>18</v>
      </c>
      <c r="D39" s="50">
        <v>1.4</v>
      </c>
      <c r="E39" s="50">
        <v>3.6</v>
      </c>
      <c r="F39" s="50">
        <v>3.9</v>
      </c>
      <c r="G39" s="50">
        <v>22.3</v>
      </c>
      <c r="H39" s="50">
        <v>6</v>
      </c>
      <c r="I39" s="50">
        <v>44.8</v>
      </c>
      <c r="K39" s="49"/>
    </row>
    <row r="40" spans="1:11">
      <c r="A40" t="s">
        <v>111</v>
      </c>
      <c r="B40">
        <v>2010</v>
      </c>
      <c r="C40" s="50">
        <v>13.7</v>
      </c>
      <c r="D40" s="50">
        <v>0.5</v>
      </c>
      <c r="E40" s="50">
        <v>0.8</v>
      </c>
      <c r="F40" s="50">
        <v>2</v>
      </c>
      <c r="G40" s="50">
        <v>17.5</v>
      </c>
      <c r="H40" s="50">
        <v>17.600000000000001</v>
      </c>
      <c r="I40" s="50">
        <v>47.9</v>
      </c>
      <c r="K40" s="49"/>
    </row>
    <row r="41" spans="1:11">
      <c r="B41">
        <v>2020</v>
      </c>
      <c r="C41" s="50">
        <v>7.4</v>
      </c>
      <c r="D41" s="50">
        <v>0.8</v>
      </c>
      <c r="E41" s="50">
        <v>0.5</v>
      </c>
      <c r="F41" s="50">
        <v>2</v>
      </c>
      <c r="G41" s="50">
        <v>13.4</v>
      </c>
      <c r="H41" s="50">
        <v>19.399999999999999</v>
      </c>
      <c r="I41" s="50">
        <v>56.5</v>
      </c>
      <c r="K41" s="49"/>
    </row>
    <row r="43" spans="1:11">
      <c r="A43" s="43" t="s">
        <v>321</v>
      </c>
    </row>
    <row r="44" spans="1:11">
      <c r="C44" s="48" t="s">
        <v>92</v>
      </c>
      <c r="D44" s="48" t="s">
        <v>315</v>
      </c>
      <c r="E44" s="48" t="s">
        <v>316</v>
      </c>
      <c r="F44" s="48" t="s">
        <v>317</v>
      </c>
      <c r="G44" s="48" t="s">
        <v>318</v>
      </c>
      <c r="H44" s="48" t="s">
        <v>319</v>
      </c>
      <c r="I44" s="107">
        <v>1</v>
      </c>
    </row>
    <row r="45" spans="1:11">
      <c r="A45" t="s">
        <v>143</v>
      </c>
      <c r="B45">
        <v>2010</v>
      </c>
      <c r="C45" s="50">
        <v>6.9</v>
      </c>
      <c r="D45" s="50">
        <v>0.8</v>
      </c>
      <c r="E45" s="50">
        <v>1.9</v>
      </c>
      <c r="F45" s="50">
        <v>3.5</v>
      </c>
      <c r="G45" s="50">
        <v>16</v>
      </c>
      <c r="H45" s="50">
        <v>32.200000000000003</v>
      </c>
      <c r="I45" s="50">
        <v>38.700000000000003</v>
      </c>
      <c r="K45" s="49"/>
    </row>
    <row r="46" spans="1:11">
      <c r="B46">
        <v>2020</v>
      </c>
      <c r="C46" s="50">
        <v>0.6</v>
      </c>
      <c r="D46" s="50">
        <v>0.3</v>
      </c>
      <c r="E46" s="50">
        <v>0.3</v>
      </c>
      <c r="F46" s="50">
        <v>0.8</v>
      </c>
      <c r="G46" s="50">
        <v>6.2</v>
      </c>
      <c r="H46" s="50">
        <v>41</v>
      </c>
      <c r="I46" s="50">
        <v>50.8</v>
      </c>
      <c r="K46" s="49"/>
    </row>
    <row r="47" spans="1:11">
      <c r="A47" t="s">
        <v>129</v>
      </c>
      <c r="B47">
        <v>2010</v>
      </c>
      <c r="C47" s="50">
        <v>5.7</v>
      </c>
      <c r="D47" s="50">
        <v>0.9</v>
      </c>
      <c r="E47" s="50">
        <v>2</v>
      </c>
      <c r="F47" s="50">
        <v>3.7</v>
      </c>
      <c r="G47" s="50">
        <v>13.6</v>
      </c>
      <c r="H47" s="50">
        <v>39.700000000000003</v>
      </c>
      <c r="I47" s="50">
        <v>34.4</v>
      </c>
      <c r="K47" s="49"/>
    </row>
    <row r="48" spans="1:11">
      <c r="B48">
        <v>2020</v>
      </c>
      <c r="C48" s="50">
        <v>0.6</v>
      </c>
      <c r="D48" s="50">
        <v>0.4</v>
      </c>
      <c r="E48" s="50">
        <v>0.3</v>
      </c>
      <c r="F48" s="50">
        <v>0.8</v>
      </c>
      <c r="G48" s="50">
        <v>6.8</v>
      </c>
      <c r="H48" s="50">
        <v>46.1</v>
      </c>
      <c r="I48" s="50">
        <v>45</v>
      </c>
      <c r="K48" s="49"/>
    </row>
    <row r="49" spans="1:11">
      <c r="A49" t="s">
        <v>277</v>
      </c>
      <c r="B49">
        <v>2010</v>
      </c>
      <c r="C49" s="50">
        <v>5.2</v>
      </c>
      <c r="D49" s="50">
        <v>0.9</v>
      </c>
      <c r="E49" s="50">
        <v>1.9</v>
      </c>
      <c r="F49" s="50">
        <v>3.7</v>
      </c>
      <c r="G49" s="50">
        <v>13.9</v>
      </c>
      <c r="H49" s="50">
        <v>36.200000000000003</v>
      </c>
      <c r="I49" s="50">
        <v>38.200000000000003</v>
      </c>
      <c r="K49" s="49"/>
    </row>
    <row r="50" spans="1:11">
      <c r="B50">
        <v>2020</v>
      </c>
      <c r="C50" s="50">
        <v>1</v>
      </c>
      <c r="D50" s="50">
        <v>0.6</v>
      </c>
      <c r="E50" s="50">
        <v>0.4</v>
      </c>
      <c r="F50" s="50">
        <v>1</v>
      </c>
      <c r="G50" s="50">
        <v>9.3000000000000007</v>
      </c>
      <c r="H50" s="50">
        <v>44.3</v>
      </c>
      <c r="I50" s="50">
        <v>43.4</v>
      </c>
      <c r="K50" s="49"/>
    </row>
    <row r="51" spans="1:11">
      <c r="A51" t="s">
        <v>278</v>
      </c>
      <c r="B51">
        <v>2010</v>
      </c>
      <c r="C51" s="50">
        <v>6.3</v>
      </c>
      <c r="D51" s="50">
        <v>1.2</v>
      </c>
      <c r="E51" s="50">
        <v>2.2000000000000002</v>
      </c>
      <c r="F51" s="50">
        <v>4</v>
      </c>
      <c r="G51" s="50">
        <v>20.100000000000001</v>
      </c>
      <c r="H51" s="50">
        <v>25.1</v>
      </c>
      <c r="I51" s="50">
        <v>41.1</v>
      </c>
      <c r="K51" s="49"/>
    </row>
    <row r="52" spans="1:11">
      <c r="B52">
        <v>2020</v>
      </c>
      <c r="C52" s="50">
        <v>1.8</v>
      </c>
      <c r="D52" s="50">
        <v>0.7</v>
      </c>
      <c r="E52" s="50">
        <v>0.7</v>
      </c>
      <c r="F52" s="50">
        <v>1.4</v>
      </c>
      <c r="G52" s="50">
        <v>13.9</v>
      </c>
      <c r="H52" s="50">
        <v>33.5</v>
      </c>
      <c r="I52" s="50">
        <v>48</v>
      </c>
      <c r="K52" s="49"/>
    </row>
    <row r="53" spans="1:11">
      <c r="A53" t="s">
        <v>279</v>
      </c>
      <c r="B53">
        <v>2010</v>
      </c>
      <c r="C53" s="50">
        <v>8.6</v>
      </c>
      <c r="D53" s="50">
        <v>1.6</v>
      </c>
      <c r="E53" s="50">
        <v>3</v>
      </c>
      <c r="F53" s="50">
        <v>6.5</v>
      </c>
      <c r="G53" s="50">
        <v>23.9</v>
      </c>
      <c r="H53" s="50">
        <v>20.8</v>
      </c>
      <c r="I53" s="50">
        <v>35.6</v>
      </c>
      <c r="K53" s="49"/>
    </row>
    <row r="54" spans="1:11">
      <c r="B54">
        <v>2020</v>
      </c>
      <c r="C54" s="50">
        <v>3</v>
      </c>
      <c r="D54" s="50">
        <v>1.1000000000000001</v>
      </c>
      <c r="E54" s="50">
        <v>1</v>
      </c>
      <c r="F54" s="50">
        <v>4</v>
      </c>
      <c r="G54" s="50">
        <v>23.5</v>
      </c>
      <c r="H54" s="50">
        <v>18.7</v>
      </c>
      <c r="I54" s="50">
        <v>48.7</v>
      </c>
      <c r="K54" s="49"/>
    </row>
    <row r="55" spans="1:11">
      <c r="A55" t="s">
        <v>81</v>
      </c>
      <c r="B55">
        <v>2010</v>
      </c>
      <c r="C55" s="50">
        <v>10.6</v>
      </c>
      <c r="D55" s="50">
        <v>2</v>
      </c>
      <c r="E55" s="50">
        <v>4.2</v>
      </c>
      <c r="F55" s="50">
        <v>9.8000000000000007</v>
      </c>
      <c r="G55" s="50">
        <v>21</v>
      </c>
      <c r="H55" s="50">
        <v>19.8</v>
      </c>
      <c r="I55" s="50">
        <v>32.6</v>
      </c>
      <c r="K55" s="49"/>
    </row>
    <row r="56" spans="1:11">
      <c r="B56">
        <v>2020</v>
      </c>
      <c r="C56" s="50">
        <v>4.7</v>
      </c>
      <c r="D56" s="50">
        <v>1.8</v>
      </c>
      <c r="E56" s="50">
        <v>1.9</v>
      </c>
      <c r="F56" s="50">
        <v>11.3</v>
      </c>
      <c r="G56" s="50">
        <v>20.9</v>
      </c>
      <c r="H56" s="50">
        <v>17.3</v>
      </c>
      <c r="I56" s="50">
        <v>42.1</v>
      </c>
      <c r="K56" s="49"/>
    </row>
    <row r="57" spans="1:11">
      <c r="A57" t="s">
        <v>71</v>
      </c>
      <c r="B57">
        <v>2010</v>
      </c>
      <c r="C57" s="50">
        <v>11.4</v>
      </c>
      <c r="D57" s="50">
        <v>2.2000000000000002</v>
      </c>
      <c r="E57" s="50">
        <v>5.4</v>
      </c>
      <c r="F57" s="50">
        <v>6.5</v>
      </c>
      <c r="G57" s="50">
        <v>19.600000000000001</v>
      </c>
      <c r="H57" s="50">
        <v>19.8</v>
      </c>
      <c r="I57" s="50">
        <v>35.1</v>
      </c>
      <c r="K57" s="49"/>
    </row>
    <row r="58" spans="1:11">
      <c r="B58">
        <v>2020</v>
      </c>
      <c r="C58" s="50">
        <v>6.6</v>
      </c>
      <c r="D58" s="50">
        <v>2</v>
      </c>
      <c r="E58" s="50">
        <v>4.3</v>
      </c>
      <c r="F58" s="50">
        <v>6.6</v>
      </c>
      <c r="G58" s="50">
        <v>22.5</v>
      </c>
      <c r="H58" s="50">
        <v>15.6</v>
      </c>
      <c r="I58" s="50">
        <v>42.4</v>
      </c>
      <c r="K58" s="49"/>
    </row>
    <row r="59" spans="1:11">
      <c r="A59" t="s">
        <v>111</v>
      </c>
      <c r="B59">
        <v>2010</v>
      </c>
      <c r="C59" s="50">
        <v>7.6</v>
      </c>
      <c r="D59" s="50">
        <v>1.4</v>
      </c>
      <c r="E59" s="50">
        <v>2.9</v>
      </c>
      <c r="F59" s="50">
        <v>5.7</v>
      </c>
      <c r="G59" s="50">
        <v>19.399999999999999</v>
      </c>
      <c r="H59" s="50">
        <v>26.1</v>
      </c>
      <c r="I59" s="50">
        <v>36.9</v>
      </c>
      <c r="K59" s="49"/>
    </row>
    <row r="60" spans="1:11">
      <c r="B60">
        <v>2020</v>
      </c>
      <c r="C60" s="50">
        <v>2.8</v>
      </c>
      <c r="D60" s="50">
        <v>1.1000000000000001</v>
      </c>
      <c r="E60" s="50">
        <v>1.3</v>
      </c>
      <c r="F60" s="50">
        <v>4.2</v>
      </c>
      <c r="G60" s="50">
        <v>16.399999999999999</v>
      </c>
      <c r="H60" s="50">
        <v>28.9</v>
      </c>
      <c r="I60" s="50">
        <v>45.3</v>
      </c>
      <c r="K60" s="49"/>
    </row>
    <row r="62" spans="1:11">
      <c r="A62" t="s">
        <v>322</v>
      </c>
    </row>
    <row r="63" spans="1:11">
      <c r="A63" t="s">
        <v>323</v>
      </c>
    </row>
    <row r="65" spans="1:1">
      <c r="A65" t="s">
        <v>324</v>
      </c>
    </row>
    <row r="66" spans="1:1">
      <c r="A66" t="s">
        <v>322</v>
      </c>
    </row>
  </sheetData>
  <pageMargins left="0.7" right="0.7" top="0.75" bottom="0.75" header="0.3" footer="0.3"/>
  <pageSetup scale="66"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CAA4E-6EDA-4434-A0AA-F935C8B91AD8}">
  <sheetPr>
    <pageSetUpPr fitToPage="1"/>
  </sheetPr>
  <dimension ref="A1:K58"/>
  <sheetViews>
    <sheetView tabSelected="1" topLeftCell="A13" zoomScaleNormal="100" zoomScaleSheetLayoutView="100" workbookViewId="0">
      <selection activeCell="A30" sqref="A30:XFD30"/>
    </sheetView>
  </sheetViews>
  <sheetFormatPr defaultColWidth="8" defaultRowHeight="15"/>
  <cols>
    <col min="1" max="1" width="7.85546875" style="35" customWidth="1"/>
    <col min="2" max="6" width="15.7109375" style="17" customWidth="1"/>
    <col min="7" max="7" width="10.85546875" style="9" customWidth="1"/>
    <col min="8" max="8" width="8" style="4" customWidth="1"/>
    <col min="9" max="254" width="8" style="9"/>
    <col min="255" max="255" width="7.85546875" style="9" customWidth="1"/>
    <col min="256" max="261" width="15.7109375" style="9" customWidth="1"/>
    <col min="262" max="262" width="14.28515625" style="9" customWidth="1"/>
    <col min="263" max="263" width="10.85546875" style="9" customWidth="1"/>
    <col min="264" max="264" width="8" style="9" customWidth="1"/>
    <col min="265" max="510" width="8" style="9"/>
    <col min="511" max="511" width="7.85546875" style="9" customWidth="1"/>
    <col min="512" max="517" width="15.7109375" style="9" customWidth="1"/>
    <col min="518" max="518" width="14.28515625" style="9" customWidth="1"/>
    <col min="519" max="519" width="10.85546875" style="9" customWidth="1"/>
    <col min="520" max="520" width="8" style="9" customWidth="1"/>
    <col min="521" max="766" width="8" style="9"/>
    <col min="767" max="767" width="7.85546875" style="9" customWidth="1"/>
    <col min="768" max="773" width="15.7109375" style="9" customWidth="1"/>
    <col min="774" max="774" width="14.28515625" style="9" customWidth="1"/>
    <col min="775" max="775" width="10.85546875" style="9" customWidth="1"/>
    <col min="776" max="776" width="8" style="9" customWidth="1"/>
    <col min="777" max="1022" width="8" style="9"/>
    <col min="1023" max="1023" width="7.85546875" style="9" customWidth="1"/>
    <col min="1024" max="1029" width="15.7109375" style="9" customWidth="1"/>
    <col min="1030" max="1030" width="14.28515625" style="9" customWidth="1"/>
    <col min="1031" max="1031" width="10.85546875" style="9" customWidth="1"/>
    <col min="1032" max="1032" width="8" style="9" customWidth="1"/>
    <col min="1033" max="1278" width="8" style="9"/>
    <col min="1279" max="1279" width="7.85546875" style="9" customWidth="1"/>
    <col min="1280" max="1285" width="15.7109375" style="9" customWidth="1"/>
    <col min="1286" max="1286" width="14.28515625" style="9" customWidth="1"/>
    <col min="1287" max="1287" width="10.85546875" style="9" customWidth="1"/>
    <col min="1288" max="1288" width="8" style="9" customWidth="1"/>
    <col min="1289" max="1534" width="8" style="9"/>
    <col min="1535" max="1535" width="7.85546875" style="9" customWidth="1"/>
    <col min="1536" max="1541" width="15.7109375" style="9" customWidth="1"/>
    <col min="1542" max="1542" width="14.28515625" style="9" customWidth="1"/>
    <col min="1543" max="1543" width="10.85546875" style="9" customWidth="1"/>
    <col min="1544" max="1544" width="8" style="9" customWidth="1"/>
    <col min="1545" max="1790" width="8" style="9"/>
    <col min="1791" max="1791" width="7.85546875" style="9" customWidth="1"/>
    <col min="1792" max="1797" width="15.7109375" style="9" customWidth="1"/>
    <col min="1798" max="1798" width="14.28515625" style="9" customWidth="1"/>
    <col min="1799" max="1799" width="10.85546875" style="9" customWidth="1"/>
    <col min="1800" max="1800" width="8" style="9" customWidth="1"/>
    <col min="1801" max="2046" width="8" style="9"/>
    <col min="2047" max="2047" width="7.85546875" style="9" customWidth="1"/>
    <col min="2048" max="2053" width="15.7109375" style="9" customWidth="1"/>
    <col min="2054" max="2054" width="14.28515625" style="9" customWidth="1"/>
    <col min="2055" max="2055" width="10.85546875" style="9" customWidth="1"/>
    <col min="2056" max="2056" width="8" style="9" customWidth="1"/>
    <col min="2057" max="2302" width="8" style="9"/>
    <col min="2303" max="2303" width="7.85546875" style="9" customWidth="1"/>
    <col min="2304" max="2309" width="15.7109375" style="9" customWidth="1"/>
    <col min="2310" max="2310" width="14.28515625" style="9" customWidth="1"/>
    <col min="2311" max="2311" width="10.85546875" style="9" customWidth="1"/>
    <col min="2312" max="2312" width="8" style="9" customWidth="1"/>
    <col min="2313" max="2558" width="8" style="9"/>
    <col min="2559" max="2559" width="7.85546875" style="9" customWidth="1"/>
    <col min="2560" max="2565" width="15.7109375" style="9" customWidth="1"/>
    <col min="2566" max="2566" width="14.28515625" style="9" customWidth="1"/>
    <col min="2567" max="2567" width="10.85546875" style="9" customWidth="1"/>
    <col min="2568" max="2568" width="8" style="9" customWidth="1"/>
    <col min="2569" max="2814" width="8" style="9"/>
    <col min="2815" max="2815" width="7.85546875" style="9" customWidth="1"/>
    <col min="2816" max="2821" width="15.7109375" style="9" customWidth="1"/>
    <col min="2822" max="2822" width="14.28515625" style="9" customWidth="1"/>
    <col min="2823" max="2823" width="10.85546875" style="9" customWidth="1"/>
    <col min="2824" max="2824" width="8" style="9" customWidth="1"/>
    <col min="2825" max="3070" width="8" style="9"/>
    <col min="3071" max="3071" width="7.85546875" style="9" customWidth="1"/>
    <col min="3072" max="3077" width="15.7109375" style="9" customWidth="1"/>
    <col min="3078" max="3078" width="14.28515625" style="9" customWidth="1"/>
    <col min="3079" max="3079" width="10.85546875" style="9" customWidth="1"/>
    <col min="3080" max="3080" width="8" style="9" customWidth="1"/>
    <col min="3081" max="3326" width="8" style="9"/>
    <col min="3327" max="3327" width="7.85546875" style="9" customWidth="1"/>
    <col min="3328" max="3333" width="15.7109375" style="9" customWidth="1"/>
    <col min="3334" max="3334" width="14.28515625" style="9" customWidth="1"/>
    <col min="3335" max="3335" width="10.85546875" style="9" customWidth="1"/>
    <col min="3336" max="3336" width="8" style="9" customWidth="1"/>
    <col min="3337" max="3582" width="8" style="9"/>
    <col min="3583" max="3583" width="7.85546875" style="9" customWidth="1"/>
    <col min="3584" max="3589" width="15.7109375" style="9" customWidth="1"/>
    <col min="3590" max="3590" width="14.28515625" style="9" customWidth="1"/>
    <col min="3591" max="3591" width="10.85546875" style="9" customWidth="1"/>
    <col min="3592" max="3592" width="8" style="9" customWidth="1"/>
    <col min="3593" max="3838" width="8" style="9"/>
    <col min="3839" max="3839" width="7.85546875" style="9" customWidth="1"/>
    <col min="3840" max="3845" width="15.7109375" style="9" customWidth="1"/>
    <col min="3846" max="3846" width="14.28515625" style="9" customWidth="1"/>
    <col min="3847" max="3847" width="10.85546875" style="9" customWidth="1"/>
    <col min="3848" max="3848" width="8" style="9" customWidth="1"/>
    <col min="3849" max="4094" width="8" style="9"/>
    <col min="4095" max="4095" width="7.85546875" style="9" customWidth="1"/>
    <col min="4096" max="4101" width="15.7109375" style="9" customWidth="1"/>
    <col min="4102" max="4102" width="14.28515625" style="9" customWidth="1"/>
    <col min="4103" max="4103" width="10.85546875" style="9" customWidth="1"/>
    <col min="4104" max="4104" width="8" style="9" customWidth="1"/>
    <col min="4105" max="4350" width="8" style="9"/>
    <col min="4351" max="4351" width="7.85546875" style="9" customWidth="1"/>
    <col min="4352" max="4357" width="15.7109375" style="9" customWidth="1"/>
    <col min="4358" max="4358" width="14.28515625" style="9" customWidth="1"/>
    <col min="4359" max="4359" width="10.85546875" style="9" customWidth="1"/>
    <col min="4360" max="4360" width="8" style="9" customWidth="1"/>
    <col min="4361" max="4606" width="8" style="9"/>
    <col min="4607" max="4607" width="7.85546875" style="9" customWidth="1"/>
    <col min="4608" max="4613" width="15.7109375" style="9" customWidth="1"/>
    <col min="4614" max="4614" width="14.28515625" style="9" customWidth="1"/>
    <col min="4615" max="4615" width="10.85546875" style="9" customWidth="1"/>
    <col min="4616" max="4616" width="8" style="9" customWidth="1"/>
    <col min="4617" max="4862" width="8" style="9"/>
    <col min="4863" max="4863" width="7.85546875" style="9" customWidth="1"/>
    <col min="4864" max="4869" width="15.7109375" style="9" customWidth="1"/>
    <col min="4870" max="4870" width="14.28515625" style="9" customWidth="1"/>
    <col min="4871" max="4871" width="10.85546875" style="9" customWidth="1"/>
    <col min="4872" max="4872" width="8" style="9" customWidth="1"/>
    <col min="4873" max="5118" width="8" style="9"/>
    <col min="5119" max="5119" width="7.85546875" style="9" customWidth="1"/>
    <col min="5120" max="5125" width="15.7109375" style="9" customWidth="1"/>
    <col min="5126" max="5126" width="14.28515625" style="9" customWidth="1"/>
    <col min="5127" max="5127" width="10.85546875" style="9" customWidth="1"/>
    <col min="5128" max="5128" width="8" style="9" customWidth="1"/>
    <col min="5129" max="5374" width="8" style="9"/>
    <col min="5375" max="5375" width="7.85546875" style="9" customWidth="1"/>
    <col min="5376" max="5381" width="15.7109375" style="9" customWidth="1"/>
    <col min="5382" max="5382" width="14.28515625" style="9" customWidth="1"/>
    <col min="5383" max="5383" width="10.85546875" style="9" customWidth="1"/>
    <col min="5384" max="5384" width="8" style="9" customWidth="1"/>
    <col min="5385" max="5630" width="8" style="9"/>
    <col min="5631" max="5631" width="7.85546875" style="9" customWidth="1"/>
    <col min="5632" max="5637" width="15.7109375" style="9" customWidth="1"/>
    <col min="5638" max="5638" width="14.28515625" style="9" customWidth="1"/>
    <col min="5639" max="5639" width="10.85546875" style="9" customWidth="1"/>
    <col min="5640" max="5640" width="8" style="9" customWidth="1"/>
    <col min="5641" max="5886" width="8" style="9"/>
    <col min="5887" max="5887" width="7.85546875" style="9" customWidth="1"/>
    <col min="5888" max="5893" width="15.7109375" style="9" customWidth="1"/>
    <col min="5894" max="5894" width="14.28515625" style="9" customWidth="1"/>
    <col min="5895" max="5895" width="10.85546875" style="9" customWidth="1"/>
    <col min="5896" max="5896" width="8" style="9" customWidth="1"/>
    <col min="5897" max="6142" width="8" style="9"/>
    <col min="6143" max="6143" width="7.85546875" style="9" customWidth="1"/>
    <col min="6144" max="6149" width="15.7109375" style="9" customWidth="1"/>
    <col min="6150" max="6150" width="14.28515625" style="9" customWidth="1"/>
    <col min="6151" max="6151" width="10.85546875" style="9" customWidth="1"/>
    <col min="6152" max="6152" width="8" style="9" customWidth="1"/>
    <col min="6153" max="6398" width="8" style="9"/>
    <col min="6399" max="6399" width="7.85546875" style="9" customWidth="1"/>
    <col min="6400" max="6405" width="15.7109375" style="9" customWidth="1"/>
    <col min="6406" max="6406" width="14.28515625" style="9" customWidth="1"/>
    <col min="6407" max="6407" width="10.85546875" style="9" customWidth="1"/>
    <col min="6408" max="6408" width="8" style="9" customWidth="1"/>
    <col min="6409" max="6654" width="8" style="9"/>
    <col min="6655" max="6655" width="7.85546875" style="9" customWidth="1"/>
    <col min="6656" max="6661" width="15.7109375" style="9" customWidth="1"/>
    <col min="6662" max="6662" width="14.28515625" style="9" customWidth="1"/>
    <col min="6663" max="6663" width="10.85546875" style="9" customWidth="1"/>
    <col min="6664" max="6664" width="8" style="9" customWidth="1"/>
    <col min="6665" max="6910" width="8" style="9"/>
    <col min="6911" max="6911" width="7.85546875" style="9" customWidth="1"/>
    <col min="6912" max="6917" width="15.7109375" style="9" customWidth="1"/>
    <col min="6918" max="6918" width="14.28515625" style="9" customWidth="1"/>
    <col min="6919" max="6919" width="10.85546875" style="9" customWidth="1"/>
    <col min="6920" max="6920" width="8" style="9" customWidth="1"/>
    <col min="6921" max="7166" width="8" style="9"/>
    <col min="7167" max="7167" width="7.85546875" style="9" customWidth="1"/>
    <col min="7168" max="7173" width="15.7109375" style="9" customWidth="1"/>
    <col min="7174" max="7174" width="14.28515625" style="9" customWidth="1"/>
    <col min="7175" max="7175" width="10.85546875" style="9" customWidth="1"/>
    <col min="7176" max="7176" width="8" style="9" customWidth="1"/>
    <col min="7177" max="7422" width="8" style="9"/>
    <col min="7423" max="7423" width="7.85546875" style="9" customWidth="1"/>
    <col min="7424" max="7429" width="15.7109375" style="9" customWidth="1"/>
    <col min="7430" max="7430" width="14.28515625" style="9" customWidth="1"/>
    <col min="7431" max="7431" width="10.85546875" style="9" customWidth="1"/>
    <col min="7432" max="7432" width="8" style="9" customWidth="1"/>
    <col min="7433" max="7678" width="8" style="9"/>
    <col min="7679" max="7679" width="7.85546875" style="9" customWidth="1"/>
    <col min="7680" max="7685" width="15.7109375" style="9" customWidth="1"/>
    <col min="7686" max="7686" width="14.28515625" style="9" customWidth="1"/>
    <col min="7687" max="7687" width="10.85546875" style="9" customWidth="1"/>
    <col min="7688" max="7688" width="8" style="9" customWidth="1"/>
    <col min="7689" max="7934" width="8" style="9"/>
    <col min="7935" max="7935" width="7.85546875" style="9" customWidth="1"/>
    <col min="7936" max="7941" width="15.7109375" style="9" customWidth="1"/>
    <col min="7942" max="7942" width="14.28515625" style="9" customWidth="1"/>
    <col min="7943" max="7943" width="10.85546875" style="9" customWidth="1"/>
    <col min="7944" max="7944" width="8" style="9" customWidth="1"/>
    <col min="7945" max="8190" width="8" style="9"/>
    <col min="8191" max="8191" width="7.85546875" style="9" customWidth="1"/>
    <col min="8192" max="8197" width="15.7109375" style="9" customWidth="1"/>
    <col min="8198" max="8198" width="14.28515625" style="9" customWidth="1"/>
    <col min="8199" max="8199" width="10.85546875" style="9" customWidth="1"/>
    <col min="8200" max="8200" width="8" style="9" customWidth="1"/>
    <col min="8201" max="8446" width="8" style="9"/>
    <col min="8447" max="8447" width="7.85546875" style="9" customWidth="1"/>
    <col min="8448" max="8453" width="15.7109375" style="9" customWidth="1"/>
    <col min="8454" max="8454" width="14.28515625" style="9" customWidth="1"/>
    <col min="8455" max="8455" width="10.85546875" style="9" customWidth="1"/>
    <col min="8456" max="8456" width="8" style="9" customWidth="1"/>
    <col min="8457" max="8702" width="8" style="9"/>
    <col min="8703" max="8703" width="7.85546875" style="9" customWidth="1"/>
    <col min="8704" max="8709" width="15.7109375" style="9" customWidth="1"/>
    <col min="8710" max="8710" width="14.28515625" style="9" customWidth="1"/>
    <col min="8711" max="8711" width="10.85546875" style="9" customWidth="1"/>
    <col min="8712" max="8712" width="8" style="9" customWidth="1"/>
    <col min="8713" max="8958" width="8" style="9"/>
    <col min="8959" max="8959" width="7.85546875" style="9" customWidth="1"/>
    <col min="8960" max="8965" width="15.7109375" style="9" customWidth="1"/>
    <col min="8966" max="8966" width="14.28515625" style="9" customWidth="1"/>
    <col min="8967" max="8967" width="10.85546875" style="9" customWidth="1"/>
    <col min="8968" max="8968" width="8" style="9" customWidth="1"/>
    <col min="8969" max="9214" width="8" style="9"/>
    <col min="9215" max="9215" width="7.85546875" style="9" customWidth="1"/>
    <col min="9216" max="9221" width="15.7109375" style="9" customWidth="1"/>
    <col min="9222" max="9222" width="14.28515625" style="9" customWidth="1"/>
    <col min="9223" max="9223" width="10.85546875" style="9" customWidth="1"/>
    <col min="9224" max="9224" width="8" style="9" customWidth="1"/>
    <col min="9225" max="9470" width="8" style="9"/>
    <col min="9471" max="9471" width="7.85546875" style="9" customWidth="1"/>
    <col min="9472" max="9477" width="15.7109375" style="9" customWidth="1"/>
    <col min="9478" max="9478" width="14.28515625" style="9" customWidth="1"/>
    <col min="9479" max="9479" width="10.85546875" style="9" customWidth="1"/>
    <col min="9480" max="9480" width="8" style="9" customWidth="1"/>
    <col min="9481" max="9726" width="8" style="9"/>
    <col min="9727" max="9727" width="7.85546875" style="9" customWidth="1"/>
    <col min="9728" max="9733" width="15.7109375" style="9" customWidth="1"/>
    <col min="9734" max="9734" width="14.28515625" style="9" customWidth="1"/>
    <col min="9735" max="9735" width="10.85546875" style="9" customWidth="1"/>
    <col min="9736" max="9736" width="8" style="9" customWidth="1"/>
    <col min="9737" max="9982" width="8" style="9"/>
    <col min="9983" max="9983" width="7.85546875" style="9" customWidth="1"/>
    <col min="9984" max="9989" width="15.7109375" style="9" customWidth="1"/>
    <col min="9990" max="9990" width="14.28515625" style="9" customWidth="1"/>
    <col min="9991" max="9991" width="10.85546875" style="9" customWidth="1"/>
    <col min="9992" max="9992" width="8" style="9" customWidth="1"/>
    <col min="9993" max="10238" width="8" style="9"/>
    <col min="10239" max="10239" width="7.85546875" style="9" customWidth="1"/>
    <col min="10240" max="10245" width="15.7109375" style="9" customWidth="1"/>
    <col min="10246" max="10246" width="14.28515625" style="9" customWidth="1"/>
    <col min="10247" max="10247" width="10.85546875" style="9" customWidth="1"/>
    <col min="10248" max="10248" width="8" style="9" customWidth="1"/>
    <col min="10249" max="10494" width="8" style="9"/>
    <col min="10495" max="10495" width="7.85546875" style="9" customWidth="1"/>
    <col min="10496" max="10501" width="15.7109375" style="9" customWidth="1"/>
    <col min="10502" max="10502" width="14.28515625" style="9" customWidth="1"/>
    <col min="10503" max="10503" width="10.85546875" style="9" customWidth="1"/>
    <col min="10504" max="10504" width="8" style="9" customWidth="1"/>
    <col min="10505" max="10750" width="8" style="9"/>
    <col min="10751" max="10751" width="7.85546875" style="9" customWidth="1"/>
    <col min="10752" max="10757" width="15.7109375" style="9" customWidth="1"/>
    <col min="10758" max="10758" width="14.28515625" style="9" customWidth="1"/>
    <col min="10759" max="10759" width="10.85546875" style="9" customWidth="1"/>
    <col min="10760" max="10760" width="8" style="9" customWidth="1"/>
    <col min="10761" max="11006" width="8" style="9"/>
    <col min="11007" max="11007" width="7.85546875" style="9" customWidth="1"/>
    <col min="11008" max="11013" width="15.7109375" style="9" customWidth="1"/>
    <col min="11014" max="11014" width="14.28515625" style="9" customWidth="1"/>
    <col min="11015" max="11015" width="10.85546875" style="9" customWidth="1"/>
    <col min="11016" max="11016" width="8" style="9" customWidth="1"/>
    <col min="11017" max="11262" width="8" style="9"/>
    <col min="11263" max="11263" width="7.85546875" style="9" customWidth="1"/>
    <col min="11264" max="11269" width="15.7109375" style="9" customWidth="1"/>
    <col min="11270" max="11270" width="14.28515625" style="9" customWidth="1"/>
    <col min="11271" max="11271" width="10.85546875" style="9" customWidth="1"/>
    <col min="11272" max="11272" width="8" style="9" customWidth="1"/>
    <col min="11273" max="11518" width="8" style="9"/>
    <col min="11519" max="11519" width="7.85546875" style="9" customWidth="1"/>
    <col min="11520" max="11525" width="15.7109375" style="9" customWidth="1"/>
    <col min="11526" max="11526" width="14.28515625" style="9" customWidth="1"/>
    <col min="11527" max="11527" width="10.85546875" style="9" customWidth="1"/>
    <col min="11528" max="11528" width="8" style="9" customWidth="1"/>
    <col min="11529" max="11774" width="8" style="9"/>
    <col min="11775" max="11775" width="7.85546875" style="9" customWidth="1"/>
    <col min="11776" max="11781" width="15.7109375" style="9" customWidth="1"/>
    <col min="11782" max="11782" width="14.28515625" style="9" customWidth="1"/>
    <col min="11783" max="11783" width="10.85546875" style="9" customWidth="1"/>
    <col min="11784" max="11784" width="8" style="9" customWidth="1"/>
    <col min="11785" max="12030" width="8" style="9"/>
    <col min="12031" max="12031" width="7.85546875" style="9" customWidth="1"/>
    <col min="12032" max="12037" width="15.7109375" style="9" customWidth="1"/>
    <col min="12038" max="12038" width="14.28515625" style="9" customWidth="1"/>
    <col min="12039" max="12039" width="10.85546875" style="9" customWidth="1"/>
    <col min="12040" max="12040" width="8" style="9" customWidth="1"/>
    <col min="12041" max="12286" width="8" style="9"/>
    <col min="12287" max="12287" width="7.85546875" style="9" customWidth="1"/>
    <col min="12288" max="12293" width="15.7109375" style="9" customWidth="1"/>
    <col min="12294" max="12294" width="14.28515625" style="9" customWidth="1"/>
    <col min="12295" max="12295" width="10.85546875" style="9" customWidth="1"/>
    <col min="12296" max="12296" width="8" style="9" customWidth="1"/>
    <col min="12297" max="12542" width="8" style="9"/>
    <col min="12543" max="12543" width="7.85546875" style="9" customWidth="1"/>
    <col min="12544" max="12549" width="15.7109375" style="9" customWidth="1"/>
    <col min="12550" max="12550" width="14.28515625" style="9" customWidth="1"/>
    <col min="12551" max="12551" width="10.85546875" style="9" customWidth="1"/>
    <col min="12552" max="12552" width="8" style="9" customWidth="1"/>
    <col min="12553" max="12798" width="8" style="9"/>
    <col min="12799" max="12799" width="7.85546875" style="9" customWidth="1"/>
    <col min="12800" max="12805" width="15.7109375" style="9" customWidth="1"/>
    <col min="12806" max="12806" width="14.28515625" style="9" customWidth="1"/>
    <col min="12807" max="12807" width="10.85546875" style="9" customWidth="1"/>
    <col min="12808" max="12808" width="8" style="9" customWidth="1"/>
    <col min="12809" max="13054" width="8" style="9"/>
    <col min="13055" max="13055" width="7.85546875" style="9" customWidth="1"/>
    <col min="13056" max="13061" width="15.7109375" style="9" customWidth="1"/>
    <col min="13062" max="13062" width="14.28515625" style="9" customWidth="1"/>
    <col min="13063" max="13063" width="10.85546875" style="9" customWidth="1"/>
    <col min="13064" max="13064" width="8" style="9" customWidth="1"/>
    <col min="13065" max="13310" width="8" style="9"/>
    <col min="13311" max="13311" width="7.85546875" style="9" customWidth="1"/>
    <col min="13312" max="13317" width="15.7109375" style="9" customWidth="1"/>
    <col min="13318" max="13318" width="14.28515625" style="9" customWidth="1"/>
    <col min="13319" max="13319" width="10.85546875" style="9" customWidth="1"/>
    <col min="13320" max="13320" width="8" style="9" customWidth="1"/>
    <col min="13321" max="13566" width="8" style="9"/>
    <col min="13567" max="13567" width="7.85546875" style="9" customWidth="1"/>
    <col min="13568" max="13573" width="15.7109375" style="9" customWidth="1"/>
    <col min="13574" max="13574" width="14.28515625" style="9" customWidth="1"/>
    <col min="13575" max="13575" width="10.85546875" style="9" customWidth="1"/>
    <col min="13576" max="13576" width="8" style="9" customWidth="1"/>
    <col min="13577" max="13822" width="8" style="9"/>
    <col min="13823" max="13823" width="7.85546875" style="9" customWidth="1"/>
    <col min="13824" max="13829" width="15.7109375" style="9" customWidth="1"/>
    <col min="13830" max="13830" width="14.28515625" style="9" customWidth="1"/>
    <col min="13831" max="13831" width="10.85546875" style="9" customWidth="1"/>
    <col min="13832" max="13832" width="8" style="9" customWidth="1"/>
    <col min="13833" max="14078" width="8" style="9"/>
    <col min="14079" max="14079" width="7.85546875" style="9" customWidth="1"/>
    <col min="14080" max="14085" width="15.7109375" style="9" customWidth="1"/>
    <col min="14086" max="14086" width="14.28515625" style="9" customWidth="1"/>
    <col min="14087" max="14087" width="10.85546875" style="9" customWidth="1"/>
    <col min="14088" max="14088" width="8" style="9" customWidth="1"/>
    <col min="14089" max="14334" width="8" style="9"/>
    <col min="14335" max="14335" width="7.85546875" style="9" customWidth="1"/>
    <col min="14336" max="14341" width="15.7109375" style="9" customWidth="1"/>
    <col min="14342" max="14342" width="14.28515625" style="9" customWidth="1"/>
    <col min="14343" max="14343" width="10.85546875" style="9" customWidth="1"/>
    <col min="14344" max="14344" width="8" style="9" customWidth="1"/>
    <col min="14345" max="14590" width="8" style="9"/>
    <col min="14591" max="14591" width="7.85546875" style="9" customWidth="1"/>
    <col min="14592" max="14597" width="15.7109375" style="9" customWidth="1"/>
    <col min="14598" max="14598" width="14.28515625" style="9" customWidth="1"/>
    <col min="14599" max="14599" width="10.85546875" style="9" customWidth="1"/>
    <col min="14600" max="14600" width="8" style="9" customWidth="1"/>
    <col min="14601" max="14846" width="8" style="9"/>
    <col min="14847" max="14847" width="7.85546875" style="9" customWidth="1"/>
    <col min="14848" max="14853" width="15.7109375" style="9" customWidth="1"/>
    <col min="14854" max="14854" width="14.28515625" style="9" customWidth="1"/>
    <col min="14855" max="14855" width="10.85546875" style="9" customWidth="1"/>
    <col min="14856" max="14856" width="8" style="9" customWidth="1"/>
    <col min="14857" max="15102" width="8" style="9"/>
    <col min="15103" max="15103" width="7.85546875" style="9" customWidth="1"/>
    <col min="15104" max="15109" width="15.7109375" style="9" customWidth="1"/>
    <col min="15110" max="15110" width="14.28515625" style="9" customWidth="1"/>
    <col min="15111" max="15111" width="10.85546875" style="9" customWidth="1"/>
    <col min="15112" max="15112" width="8" style="9" customWidth="1"/>
    <col min="15113" max="15358" width="8" style="9"/>
    <col min="15359" max="15359" width="7.85546875" style="9" customWidth="1"/>
    <col min="15360" max="15365" width="15.7109375" style="9" customWidth="1"/>
    <col min="15366" max="15366" width="14.28515625" style="9" customWidth="1"/>
    <col min="15367" max="15367" width="10.85546875" style="9" customWidth="1"/>
    <col min="15368" max="15368" width="8" style="9" customWidth="1"/>
    <col min="15369" max="15614" width="8" style="9"/>
    <col min="15615" max="15615" width="7.85546875" style="9" customWidth="1"/>
    <col min="15616" max="15621" width="15.7109375" style="9" customWidth="1"/>
    <col min="15622" max="15622" width="14.28515625" style="9" customWidth="1"/>
    <col min="15623" max="15623" width="10.85546875" style="9" customWidth="1"/>
    <col min="15624" max="15624" width="8" style="9" customWidth="1"/>
    <col min="15625" max="15870" width="8" style="9"/>
    <col min="15871" max="15871" width="7.85546875" style="9" customWidth="1"/>
    <col min="15872" max="15877" width="15.7109375" style="9" customWidth="1"/>
    <col min="15878" max="15878" width="14.28515625" style="9" customWidth="1"/>
    <col min="15879" max="15879" width="10.85546875" style="9" customWidth="1"/>
    <col min="15880" max="15880" width="8" style="9" customWidth="1"/>
    <col min="15881" max="16126" width="8" style="9"/>
    <col min="16127" max="16127" width="7.85546875" style="9" customWidth="1"/>
    <col min="16128" max="16133" width="15.7109375" style="9" customWidth="1"/>
    <col min="16134" max="16134" width="14.28515625" style="9" customWidth="1"/>
    <col min="16135" max="16135" width="10.85546875" style="9" customWidth="1"/>
    <col min="16136" max="16136" width="8" style="9" customWidth="1"/>
    <col min="16137" max="16384" width="8" style="9"/>
  </cols>
  <sheetData>
    <row r="1" spans="1:11" s="3" customFormat="1">
      <c r="A1" s="1" t="s">
        <v>423</v>
      </c>
      <c r="B1" s="2"/>
      <c r="C1" s="2"/>
      <c r="H1" s="4"/>
      <c r="J1" s="5"/>
      <c r="K1" s="5"/>
    </row>
    <row r="2" spans="1:11" s="3" customFormat="1">
      <c r="A2" s="6" t="s">
        <v>0</v>
      </c>
      <c r="B2" s="2"/>
      <c r="C2" s="2"/>
      <c r="H2" s="4"/>
      <c r="J2" s="5"/>
      <c r="K2" s="5"/>
    </row>
    <row r="3" spans="1:11" s="3" customFormat="1">
      <c r="A3" s="3" t="s">
        <v>1</v>
      </c>
      <c r="B3" s="2"/>
      <c r="C3" s="2"/>
      <c r="H3" s="4"/>
      <c r="J3" s="5"/>
      <c r="K3" s="5"/>
    </row>
    <row r="4" spans="1:11">
      <c r="A4" s="7"/>
      <c r="B4" s="8"/>
      <c r="C4" s="8"/>
      <c r="D4" s="8"/>
      <c r="E4" s="8"/>
      <c r="F4" s="8"/>
      <c r="H4" s="10"/>
    </row>
    <row r="5" spans="1:11" ht="15" customHeight="1">
      <c r="A5" s="11"/>
      <c r="B5" s="12" t="s">
        <v>2</v>
      </c>
      <c r="C5" s="12"/>
      <c r="D5" s="12"/>
      <c r="E5" s="13" t="s">
        <v>3</v>
      </c>
      <c r="F5" s="136" t="s">
        <v>4</v>
      </c>
      <c r="H5" s="10"/>
    </row>
    <row r="6" spans="1:11" ht="30">
      <c r="A6" s="11"/>
      <c r="B6" s="14" t="s">
        <v>5</v>
      </c>
      <c r="C6" s="14" t="s">
        <v>6</v>
      </c>
      <c r="D6" s="14" t="s">
        <v>7</v>
      </c>
      <c r="E6" s="15" t="s">
        <v>8</v>
      </c>
      <c r="F6" s="137"/>
      <c r="H6" s="16"/>
    </row>
    <row r="7" spans="1:11">
      <c r="A7" s="7"/>
      <c r="C7" s="18"/>
      <c r="E7" s="19"/>
      <c r="F7" s="18" t="s">
        <v>9</v>
      </c>
      <c r="H7" s="16"/>
    </row>
    <row r="8" spans="1:11" ht="12" customHeight="1">
      <c r="A8" s="20">
        <v>1998</v>
      </c>
      <c r="B8" s="21">
        <v>8.6</v>
      </c>
      <c r="C8" s="22" t="s">
        <v>10</v>
      </c>
      <c r="D8" s="21">
        <v>39.299999999999997</v>
      </c>
      <c r="E8" s="23" t="s">
        <v>10</v>
      </c>
      <c r="F8" s="21">
        <v>56.8</v>
      </c>
      <c r="G8" s="24"/>
      <c r="H8" s="16"/>
    </row>
    <row r="9" spans="1:11" ht="12" customHeight="1">
      <c r="A9" s="20">
        <v>1999</v>
      </c>
      <c r="B9" s="22">
        <v>10.7</v>
      </c>
      <c r="C9" s="22" t="s">
        <v>10</v>
      </c>
      <c r="D9" s="22">
        <v>3.7</v>
      </c>
      <c r="E9" s="23" t="s">
        <v>10</v>
      </c>
      <c r="F9" s="23">
        <v>76.2</v>
      </c>
      <c r="G9" s="25"/>
      <c r="H9" s="16"/>
      <c r="I9" s="26"/>
    </row>
    <row r="10" spans="1:11" ht="12" customHeight="1">
      <c r="A10" s="20">
        <v>2000</v>
      </c>
      <c r="B10" s="22">
        <v>11.6</v>
      </c>
      <c r="C10" s="22" t="s">
        <v>10</v>
      </c>
      <c r="D10" s="22">
        <v>3.2</v>
      </c>
      <c r="E10" s="27">
        <v>4.7</v>
      </c>
      <c r="F10" s="23">
        <v>77.599999999999994</v>
      </c>
      <c r="G10" s="25"/>
      <c r="H10" s="16"/>
      <c r="I10" s="26"/>
    </row>
    <row r="11" spans="1:11" ht="12" customHeight="1">
      <c r="A11" s="20">
        <v>2001</v>
      </c>
      <c r="B11" s="22">
        <v>11</v>
      </c>
      <c r="C11" s="22" t="s">
        <v>10</v>
      </c>
      <c r="D11" s="22">
        <v>3.1</v>
      </c>
      <c r="E11" s="23">
        <v>0.3</v>
      </c>
      <c r="F11" s="22">
        <v>79.3</v>
      </c>
      <c r="G11" s="25"/>
      <c r="H11" s="16"/>
      <c r="I11" s="26"/>
    </row>
    <row r="12" spans="1:11" ht="12" customHeight="1">
      <c r="A12" s="20">
        <v>2002</v>
      </c>
      <c r="B12" s="22">
        <v>13.2</v>
      </c>
      <c r="C12" s="22" t="s">
        <v>10</v>
      </c>
      <c r="D12" s="22">
        <v>3.3</v>
      </c>
      <c r="E12" s="23">
        <v>1.2</v>
      </c>
      <c r="F12" s="22">
        <v>77.599999999999994</v>
      </c>
      <c r="G12" s="25"/>
      <c r="H12" s="16"/>
      <c r="I12" s="26"/>
    </row>
    <row r="13" spans="1:11" ht="12" customHeight="1">
      <c r="A13" s="20">
        <v>2003</v>
      </c>
      <c r="B13" s="28">
        <v>13.5</v>
      </c>
      <c r="C13" s="22" t="s">
        <v>10</v>
      </c>
      <c r="D13" s="28">
        <v>3</v>
      </c>
      <c r="E13" s="28">
        <v>2.2999999999999998</v>
      </c>
      <c r="F13" s="28">
        <v>105.8</v>
      </c>
      <c r="G13" s="25"/>
      <c r="H13" s="16"/>
      <c r="I13" s="26"/>
    </row>
    <row r="14" spans="1:11" ht="12" customHeight="1">
      <c r="A14" s="20">
        <v>2004</v>
      </c>
      <c r="B14" s="29">
        <v>14.7</v>
      </c>
      <c r="C14" s="22" t="s">
        <v>10</v>
      </c>
      <c r="D14" s="22">
        <v>2.8</v>
      </c>
      <c r="E14" s="23">
        <v>1.9</v>
      </c>
      <c r="F14" s="29">
        <v>139.9</v>
      </c>
      <c r="G14" s="25"/>
      <c r="H14" s="16"/>
      <c r="I14" s="26"/>
    </row>
    <row r="15" spans="1:11" ht="12" customHeight="1">
      <c r="A15" s="20">
        <v>2005</v>
      </c>
      <c r="B15" s="29">
        <v>18</v>
      </c>
      <c r="C15" s="22" t="s">
        <v>10</v>
      </c>
      <c r="D15" s="22">
        <v>2.6</v>
      </c>
      <c r="E15" s="23">
        <v>0.4</v>
      </c>
      <c r="F15" s="29">
        <v>156.1</v>
      </c>
      <c r="G15" s="25"/>
      <c r="H15" s="16"/>
      <c r="I15" s="26"/>
    </row>
    <row r="16" spans="1:11" ht="12" customHeight="1">
      <c r="A16" s="20">
        <v>2006</v>
      </c>
      <c r="B16" s="29">
        <v>18.7</v>
      </c>
      <c r="C16" s="22" t="s">
        <v>10</v>
      </c>
      <c r="D16" s="22">
        <v>2.8</v>
      </c>
      <c r="E16" s="23">
        <v>0.4</v>
      </c>
      <c r="F16" s="29">
        <v>196.1</v>
      </c>
      <c r="G16" s="25"/>
      <c r="H16" s="16"/>
      <c r="I16" s="26"/>
    </row>
    <row r="17" spans="1:9" ht="12" customHeight="1">
      <c r="A17" s="20">
        <v>2007</v>
      </c>
      <c r="B17" s="29">
        <v>18.7</v>
      </c>
      <c r="C17" s="22" t="s">
        <v>10</v>
      </c>
      <c r="D17" s="22">
        <v>2.2000000000000002</v>
      </c>
      <c r="E17" s="23">
        <v>0.4</v>
      </c>
      <c r="F17" s="29">
        <v>232.3</v>
      </c>
      <c r="G17" s="25"/>
      <c r="H17" s="16"/>
      <c r="I17" s="26"/>
    </row>
    <row r="18" spans="1:9" ht="12" customHeight="1">
      <c r="A18" s="20">
        <v>2008</v>
      </c>
      <c r="B18" s="29">
        <v>18.2</v>
      </c>
      <c r="C18" s="22" t="s">
        <v>10</v>
      </c>
      <c r="D18" s="22">
        <v>3.7</v>
      </c>
      <c r="E18" s="23">
        <v>3.7</v>
      </c>
      <c r="F18" s="29">
        <v>176.6</v>
      </c>
      <c r="G18" s="25"/>
      <c r="H18" s="16"/>
      <c r="I18" s="26"/>
    </row>
    <row r="19" spans="1:9" ht="12" customHeight="1">
      <c r="A19" s="20">
        <v>2009</v>
      </c>
      <c r="B19" s="29">
        <v>17.600000000000001</v>
      </c>
      <c r="C19" s="27">
        <v>2.7</v>
      </c>
      <c r="D19" s="23">
        <v>6.8</v>
      </c>
      <c r="E19" s="23">
        <v>0.5</v>
      </c>
      <c r="F19" s="29">
        <v>238.6</v>
      </c>
      <c r="G19" s="25"/>
      <c r="H19" s="16"/>
      <c r="I19" s="26"/>
    </row>
    <row r="20" spans="1:9" ht="12" customHeight="1">
      <c r="A20" s="20">
        <v>2010</v>
      </c>
      <c r="B20" s="29">
        <v>18.600000000000001</v>
      </c>
      <c r="C20" s="22">
        <v>7.8</v>
      </c>
      <c r="D20" s="23">
        <v>64.8</v>
      </c>
      <c r="E20" s="23">
        <v>0.6</v>
      </c>
      <c r="F20" s="29">
        <v>354.9</v>
      </c>
      <c r="G20" s="25"/>
      <c r="H20" s="16"/>
      <c r="I20" s="26"/>
    </row>
    <row r="21" spans="1:9" ht="12" customHeight="1">
      <c r="A21" s="20">
        <v>2011</v>
      </c>
      <c r="B21" s="29">
        <v>18</v>
      </c>
      <c r="C21" s="22">
        <v>4.3</v>
      </c>
      <c r="D21" s="30">
        <v>11.3</v>
      </c>
      <c r="E21" s="23">
        <v>0.5</v>
      </c>
      <c r="F21" s="29">
        <v>359.9</v>
      </c>
      <c r="G21" s="25"/>
      <c r="H21" s="16"/>
      <c r="I21" s="26"/>
    </row>
    <row r="22" spans="1:9" ht="12" customHeight="1">
      <c r="A22" s="20">
        <v>2012</v>
      </c>
      <c r="B22" s="29">
        <v>18.7</v>
      </c>
      <c r="C22" s="22">
        <v>4.8</v>
      </c>
      <c r="D22" s="30">
        <v>18.100000000000001</v>
      </c>
      <c r="E22" s="23">
        <v>4.0999999999999996</v>
      </c>
      <c r="F22" s="29">
        <v>438.9</v>
      </c>
      <c r="G22" s="25"/>
      <c r="H22" s="16"/>
      <c r="I22" s="26"/>
    </row>
    <row r="23" spans="1:9" ht="12" customHeight="1">
      <c r="A23" s="20">
        <v>2013</v>
      </c>
      <c r="B23" s="29">
        <v>21</v>
      </c>
      <c r="C23" s="22">
        <v>5.5</v>
      </c>
      <c r="D23" s="30">
        <v>7.5</v>
      </c>
      <c r="E23" s="23">
        <v>4.2</v>
      </c>
      <c r="F23" s="29">
        <v>547.70000000000005</v>
      </c>
      <c r="G23" s="25"/>
      <c r="H23" s="16"/>
      <c r="I23" s="26"/>
    </row>
    <row r="24" spans="1:9" ht="12" customHeight="1">
      <c r="A24" s="20">
        <v>2014</v>
      </c>
      <c r="B24" s="29">
        <v>21.9</v>
      </c>
      <c r="C24" s="22">
        <v>5.7</v>
      </c>
      <c r="D24" s="30">
        <v>8.3000000000000007</v>
      </c>
      <c r="E24" s="23">
        <v>4</v>
      </c>
      <c r="F24" s="29">
        <v>599.9</v>
      </c>
      <c r="G24" s="25"/>
      <c r="H24" s="16"/>
      <c r="I24" s="26"/>
    </row>
    <row r="25" spans="1:9" ht="12" customHeight="1">
      <c r="A25" s="20">
        <v>2015</v>
      </c>
      <c r="B25" s="29">
        <v>21.7</v>
      </c>
      <c r="C25" s="22">
        <v>8.4</v>
      </c>
      <c r="D25" s="22">
        <v>9</v>
      </c>
      <c r="E25" s="23">
        <v>4.4000000000000004</v>
      </c>
      <c r="F25" s="29">
        <v>625.1</v>
      </c>
      <c r="G25" s="25"/>
      <c r="H25" s="16"/>
      <c r="I25" s="26"/>
    </row>
    <row r="26" spans="1:9" ht="12" customHeight="1">
      <c r="A26" s="20">
        <v>2016</v>
      </c>
      <c r="B26" s="29">
        <v>22.2</v>
      </c>
      <c r="C26" s="29">
        <v>8.6</v>
      </c>
      <c r="D26" s="29">
        <v>9.1</v>
      </c>
      <c r="E26" s="29">
        <v>3.8</v>
      </c>
      <c r="F26" s="29">
        <v>697.1</v>
      </c>
      <c r="G26" s="25"/>
      <c r="H26" s="16"/>
      <c r="I26" s="26"/>
    </row>
    <row r="27" spans="1:9" ht="12" customHeight="1">
      <c r="A27" s="20">
        <v>2017</v>
      </c>
      <c r="B27" s="29">
        <v>23.5</v>
      </c>
      <c r="C27" s="29">
        <v>9.9</v>
      </c>
      <c r="D27" s="29">
        <v>10</v>
      </c>
      <c r="E27" s="29">
        <v>4.5</v>
      </c>
      <c r="F27" s="29">
        <v>842</v>
      </c>
      <c r="G27" s="25"/>
      <c r="H27" s="16"/>
      <c r="I27" s="26"/>
    </row>
    <row r="28" spans="1:9" ht="12" customHeight="1">
      <c r="A28" s="20">
        <v>2018</v>
      </c>
      <c r="B28" s="29">
        <v>24.3</v>
      </c>
      <c r="C28" s="29">
        <v>12.5</v>
      </c>
      <c r="D28" s="29">
        <v>13.7</v>
      </c>
      <c r="E28" s="29">
        <v>4.8</v>
      </c>
      <c r="F28" s="29">
        <v>845.9</v>
      </c>
      <c r="G28" s="25"/>
      <c r="H28" s="16"/>
      <c r="I28" s="26"/>
    </row>
    <row r="29" spans="1:9" ht="12" customHeight="1">
      <c r="A29" s="20">
        <v>2019</v>
      </c>
      <c r="B29" s="29">
        <v>27.6</v>
      </c>
      <c r="C29" s="29">
        <v>13</v>
      </c>
      <c r="D29" s="29">
        <v>17</v>
      </c>
      <c r="E29" s="29">
        <v>5.0999999999999996</v>
      </c>
      <c r="F29" s="29">
        <v>1013.7</v>
      </c>
      <c r="G29" s="25"/>
      <c r="H29" s="16"/>
      <c r="I29" s="26"/>
    </row>
    <row r="30" spans="1:9" ht="12" customHeight="1">
      <c r="A30" s="20">
        <v>2020</v>
      </c>
      <c r="B30" s="29">
        <v>33</v>
      </c>
      <c r="C30" s="29">
        <v>17.5</v>
      </c>
      <c r="D30" s="29">
        <v>34.5</v>
      </c>
      <c r="E30" s="29">
        <v>5.2</v>
      </c>
      <c r="F30" s="29">
        <v>1233.0999999999999</v>
      </c>
      <c r="G30" s="25"/>
      <c r="H30" s="16"/>
      <c r="I30" s="26"/>
    </row>
    <row r="31" spans="1:9" ht="12" customHeight="1">
      <c r="A31" s="20">
        <v>2021</v>
      </c>
      <c r="B31" s="29" t="s">
        <v>10</v>
      </c>
      <c r="C31" s="29" t="s">
        <v>10</v>
      </c>
      <c r="D31" s="29" t="s">
        <v>10</v>
      </c>
      <c r="E31" s="29" t="s">
        <v>10</v>
      </c>
      <c r="F31" s="31">
        <v>1445</v>
      </c>
      <c r="G31" s="25"/>
      <c r="H31" s="16"/>
      <c r="I31" s="26"/>
    </row>
    <row r="32" spans="1:9" ht="12" customHeight="1">
      <c r="A32" s="20">
        <v>2022</v>
      </c>
      <c r="B32" s="29" t="s">
        <v>10</v>
      </c>
      <c r="C32" s="29" t="s">
        <v>10</v>
      </c>
      <c r="D32" s="29" t="s">
        <v>10</v>
      </c>
      <c r="E32" s="29" t="s">
        <v>10</v>
      </c>
      <c r="F32" s="31">
        <v>1210</v>
      </c>
      <c r="G32" s="25"/>
      <c r="H32" s="16"/>
      <c r="I32" s="26"/>
    </row>
    <row r="33" spans="1:9" ht="12" customHeight="1">
      <c r="A33" s="32">
        <v>2023</v>
      </c>
      <c r="B33" s="33" t="s">
        <v>10</v>
      </c>
      <c r="C33" s="33" t="s">
        <v>10</v>
      </c>
      <c r="D33" s="33" t="s">
        <v>10</v>
      </c>
      <c r="E33" s="33" t="s">
        <v>10</v>
      </c>
      <c r="F33" s="34">
        <v>1045</v>
      </c>
      <c r="G33" s="25"/>
      <c r="H33" s="16"/>
      <c r="I33" s="26"/>
    </row>
    <row r="34" spans="1:9">
      <c r="B34" s="36"/>
      <c r="C34" s="36"/>
      <c r="F34" s="37"/>
      <c r="G34" s="38"/>
      <c r="H34" s="16"/>
      <c r="I34" s="26"/>
    </row>
    <row r="35" spans="1:9" ht="17.25" customHeight="1">
      <c r="A35" s="35" t="s">
        <v>11</v>
      </c>
      <c r="B35" s="36"/>
      <c r="C35" s="36"/>
      <c r="F35" s="37"/>
      <c r="G35" s="38"/>
      <c r="H35" s="16"/>
      <c r="I35" s="26"/>
    </row>
    <row r="36" spans="1:9" ht="17.25" customHeight="1">
      <c r="A36" s="35" t="s">
        <v>12</v>
      </c>
      <c r="B36" s="36"/>
      <c r="C36" s="36"/>
      <c r="F36" s="37"/>
      <c r="G36" s="38"/>
      <c r="H36" s="16"/>
      <c r="I36" s="26"/>
    </row>
    <row r="37" spans="1:9">
      <c r="A37" s="138" t="s">
        <v>13</v>
      </c>
      <c r="B37" s="138"/>
      <c r="C37" s="138"/>
      <c r="D37" s="138"/>
      <c r="E37" s="138"/>
      <c r="F37" s="138"/>
      <c r="G37" s="39"/>
      <c r="H37" s="16"/>
      <c r="I37" s="26"/>
    </row>
    <row r="38" spans="1:9">
      <c r="A38" s="138" t="s">
        <v>14</v>
      </c>
      <c r="B38" s="138"/>
      <c r="C38" s="138"/>
      <c r="D38" s="138"/>
      <c r="E38" s="138"/>
      <c r="F38" s="138"/>
      <c r="H38" s="16"/>
    </row>
    <row r="39" spans="1:9">
      <c r="A39" s="40" t="s">
        <v>15</v>
      </c>
      <c r="B39" s="40"/>
      <c r="C39" s="40"/>
      <c r="D39" s="40"/>
      <c r="E39" s="40"/>
      <c r="F39" s="40"/>
      <c r="H39" s="16"/>
    </row>
    <row r="40" spans="1:9">
      <c r="H40" s="16"/>
    </row>
    <row r="41" spans="1:9">
      <c r="H41" s="16"/>
    </row>
    <row r="42" spans="1:9">
      <c r="H42" s="16"/>
    </row>
    <row r="43" spans="1:9">
      <c r="H43" s="16"/>
    </row>
    <row r="44" spans="1:9">
      <c r="H44" s="16"/>
    </row>
    <row r="45" spans="1:9">
      <c r="H45" s="16"/>
    </row>
    <row r="56" spans="8:8">
      <c r="H56" s="41"/>
    </row>
    <row r="57" spans="8:8">
      <c r="H57" s="41"/>
    </row>
    <row r="58" spans="8:8">
      <c r="H58" s="41"/>
    </row>
  </sheetData>
  <mergeCells count="3">
    <mergeCell ref="F5:F6"/>
    <mergeCell ref="A37:F37"/>
    <mergeCell ref="A38:F38"/>
  </mergeCells>
  <conditionalFormatting sqref="C21:E22">
    <cfRule type="cellIs" dxfId="1" priority="2" stopIfTrue="1" operator="equal">
      <formula>0</formula>
    </cfRule>
  </conditionalFormatting>
  <conditionalFormatting sqref="F14:F33">
    <cfRule type="cellIs" dxfId="0" priority="1" stopIfTrue="1" operator="equal">
      <formula>0</formula>
    </cfRule>
  </conditionalFormatting>
  <pageMargins left="0.7" right="0.7" top="0.75" bottom="0.75" header="0.3" footer="0.3"/>
  <pageSetup scale="98"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017D5-A0D2-4871-BE24-07494A741D01}">
  <sheetPr>
    <pageSetUpPr fitToPage="1"/>
  </sheetPr>
  <dimension ref="A1:F19"/>
  <sheetViews>
    <sheetView workbookViewId="0">
      <selection activeCell="F26" sqref="F26"/>
    </sheetView>
  </sheetViews>
  <sheetFormatPr defaultRowHeight="15"/>
  <cols>
    <col min="1" max="1" width="69.140625" bestFit="1" customWidth="1"/>
    <col min="2" max="2" width="1.7109375" customWidth="1"/>
    <col min="3" max="6" width="15.7109375" customWidth="1"/>
  </cols>
  <sheetData>
    <row r="1" spans="1:6">
      <c r="A1" s="43" t="s">
        <v>424</v>
      </c>
    </row>
    <row r="2" spans="1:6">
      <c r="A2" s="46" t="s">
        <v>328</v>
      </c>
    </row>
    <row r="3" spans="1:6">
      <c r="A3" s="47" t="s">
        <v>332</v>
      </c>
    </row>
    <row r="5" spans="1:6">
      <c r="C5" s="122" t="s">
        <v>333</v>
      </c>
      <c r="D5" s="122"/>
      <c r="E5" s="122"/>
      <c r="F5" s="122"/>
    </row>
    <row r="6" spans="1:6" ht="17.25">
      <c r="A6" s="43" t="s">
        <v>338</v>
      </c>
      <c r="C6" s="48" t="s">
        <v>281</v>
      </c>
      <c r="D6" s="48" t="s">
        <v>282</v>
      </c>
      <c r="E6" s="48" t="s">
        <v>283</v>
      </c>
      <c r="F6" s="48" t="s">
        <v>284</v>
      </c>
    </row>
    <row r="7" spans="1:6">
      <c r="A7" s="53" t="s">
        <v>280</v>
      </c>
      <c r="C7" s="51">
        <v>57</v>
      </c>
      <c r="D7" s="51">
        <v>40</v>
      </c>
      <c r="E7" s="51">
        <v>5</v>
      </c>
      <c r="F7" s="51">
        <v>12</v>
      </c>
    </row>
    <row r="8" spans="1:6" ht="17.25">
      <c r="A8" s="53" t="s">
        <v>339</v>
      </c>
      <c r="C8" s="51">
        <v>78</v>
      </c>
      <c r="D8" s="51">
        <v>36</v>
      </c>
      <c r="E8" s="51">
        <v>5</v>
      </c>
      <c r="F8" s="51">
        <v>5</v>
      </c>
    </row>
    <row r="10" spans="1:6">
      <c r="C10" s="122" t="s">
        <v>333</v>
      </c>
      <c r="D10" s="122"/>
      <c r="E10" s="122"/>
      <c r="F10" s="122"/>
    </row>
    <row r="11" spans="1:6">
      <c r="A11" s="43" t="s">
        <v>334</v>
      </c>
      <c r="C11" s="48" t="s">
        <v>281</v>
      </c>
      <c r="D11" s="48" t="s">
        <v>282</v>
      </c>
      <c r="E11" s="48" t="s">
        <v>283</v>
      </c>
      <c r="F11" s="48" t="s">
        <v>284</v>
      </c>
    </row>
    <row r="12" spans="1:6">
      <c r="A12" s="53" t="s">
        <v>280</v>
      </c>
      <c r="C12" s="51">
        <v>73</v>
      </c>
      <c r="D12" s="51">
        <v>18</v>
      </c>
      <c r="E12" s="51">
        <v>5</v>
      </c>
      <c r="F12" s="51">
        <v>4</v>
      </c>
    </row>
    <row r="13" spans="1:6" ht="17.25">
      <c r="A13" s="53" t="s">
        <v>339</v>
      </c>
      <c r="C13" s="51">
        <v>85</v>
      </c>
      <c r="D13" s="51">
        <v>10</v>
      </c>
      <c r="E13" s="51">
        <v>4</v>
      </c>
      <c r="F13" s="51">
        <v>1</v>
      </c>
    </row>
    <row r="15" spans="1:6" ht="17.25">
      <c r="A15" s="89" t="s">
        <v>340</v>
      </c>
    </row>
    <row r="16" spans="1:6" ht="17.25">
      <c r="A16" s="89" t="s">
        <v>341</v>
      </c>
    </row>
    <row r="17" spans="1:1">
      <c r="A17" s="47" t="s">
        <v>335</v>
      </c>
    </row>
    <row r="18" spans="1:1">
      <c r="A18" s="47" t="s">
        <v>336</v>
      </c>
    </row>
    <row r="19" spans="1:1" ht="17.25">
      <c r="A19" s="47" t="s">
        <v>337</v>
      </c>
    </row>
  </sheetData>
  <mergeCells count="2">
    <mergeCell ref="C5:F5"/>
    <mergeCell ref="C10:F10"/>
  </mergeCells>
  <pageMargins left="0.7" right="0.7" top="0.75" bottom="0.75" header="0.3" footer="0.3"/>
  <pageSetup scale="92" orientation="landscape"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A87EE-6A79-4F7F-9CD7-5A3379291237}">
  <sheetPr>
    <pageSetUpPr fitToPage="1"/>
  </sheetPr>
  <dimension ref="A1:L23"/>
  <sheetViews>
    <sheetView workbookViewId="0">
      <selection activeCell="K28" sqref="K28"/>
    </sheetView>
  </sheetViews>
  <sheetFormatPr defaultRowHeight="15"/>
  <cols>
    <col min="1" max="2" width="22.140625" customWidth="1"/>
    <col min="3" max="3" width="18.42578125" customWidth="1"/>
    <col min="4" max="4" width="0.7109375" customWidth="1"/>
    <col min="5" max="5" width="18.42578125" customWidth="1"/>
    <col min="6" max="6" width="16.85546875" customWidth="1"/>
    <col min="7" max="7" width="0.85546875" customWidth="1"/>
    <col min="8" max="8" width="20.42578125" customWidth="1"/>
    <col min="9" max="9" width="24.5703125" customWidth="1"/>
    <col min="10" max="10" width="1" customWidth="1"/>
    <col min="11" max="11" width="24.5703125" customWidth="1"/>
    <col min="12" max="12" width="23.7109375" customWidth="1"/>
  </cols>
  <sheetData>
    <row r="1" spans="1:12">
      <c r="A1" s="46" t="s">
        <v>425</v>
      </c>
      <c r="B1" s="46"/>
    </row>
    <row r="2" spans="1:12">
      <c r="A2" s="46" t="s">
        <v>285</v>
      </c>
      <c r="B2" s="46"/>
    </row>
    <row r="3" spans="1:12">
      <c r="A3" s="47" t="s">
        <v>286</v>
      </c>
      <c r="B3" s="47"/>
    </row>
    <row r="4" spans="1:12">
      <c r="A4" s="47"/>
      <c r="B4" s="47"/>
    </row>
    <row r="5" spans="1:12">
      <c r="A5" s="47"/>
      <c r="B5" s="139" t="s">
        <v>287</v>
      </c>
      <c r="C5" s="122"/>
      <c r="E5" s="139" t="s">
        <v>288</v>
      </c>
      <c r="F5" s="122"/>
      <c r="H5" s="139" t="s">
        <v>289</v>
      </c>
      <c r="I5" s="122"/>
      <c r="K5" s="139" t="s">
        <v>290</v>
      </c>
      <c r="L5" s="122"/>
    </row>
    <row r="6" spans="1:12">
      <c r="B6" s="48" t="s">
        <v>135</v>
      </c>
      <c r="C6" s="48" t="s">
        <v>291</v>
      </c>
      <c r="D6" s="48"/>
      <c r="E6" s="48" t="s">
        <v>137</v>
      </c>
      <c r="F6" s="48" t="s">
        <v>291</v>
      </c>
      <c r="G6" s="48"/>
      <c r="H6" s="48" t="s">
        <v>135</v>
      </c>
      <c r="I6" s="48" t="s">
        <v>291</v>
      </c>
      <c r="J6" s="48"/>
      <c r="K6" s="48" t="s">
        <v>137</v>
      </c>
      <c r="L6" s="48" t="s">
        <v>291</v>
      </c>
    </row>
    <row r="7" spans="1:12">
      <c r="A7" s="91" t="s">
        <v>93</v>
      </c>
      <c r="B7" s="92" t="s">
        <v>138</v>
      </c>
      <c r="C7" s="78" t="s">
        <v>139</v>
      </c>
      <c r="D7" s="48"/>
      <c r="E7" s="78" t="s">
        <v>292</v>
      </c>
      <c r="F7" s="78" t="s">
        <v>139</v>
      </c>
      <c r="G7" s="51"/>
      <c r="H7" s="92" t="s">
        <v>138</v>
      </c>
      <c r="I7" s="78" t="s">
        <v>139</v>
      </c>
      <c r="J7" s="48"/>
      <c r="K7" s="78" t="s">
        <v>292</v>
      </c>
      <c r="L7" s="78" t="s">
        <v>139</v>
      </c>
    </row>
    <row r="8" spans="1:12">
      <c r="A8" t="s">
        <v>143</v>
      </c>
      <c r="B8" s="50">
        <v>208.6</v>
      </c>
      <c r="C8" s="58">
        <v>4.4999999999999998E-2</v>
      </c>
      <c r="D8" s="90"/>
      <c r="E8" s="93">
        <v>1.9</v>
      </c>
      <c r="F8" s="94">
        <v>8.0000000000000002E-3</v>
      </c>
      <c r="G8" s="95"/>
      <c r="H8" s="96">
        <v>57.6</v>
      </c>
      <c r="I8" s="94">
        <v>8.9999999999999993E-3</v>
      </c>
      <c r="J8" s="97"/>
      <c r="K8" s="98">
        <v>0.6</v>
      </c>
      <c r="L8" s="94">
        <v>1E-3</v>
      </c>
    </row>
    <row r="9" spans="1:12">
      <c r="A9" s="84" t="s">
        <v>129</v>
      </c>
      <c r="B9" s="50">
        <v>362.7</v>
      </c>
      <c r="C9" s="50">
        <v>7.9</v>
      </c>
      <c r="D9" s="90"/>
      <c r="E9" s="99">
        <v>6.1</v>
      </c>
      <c r="F9" s="96">
        <v>2.5</v>
      </c>
      <c r="G9" s="95"/>
      <c r="H9" s="96">
        <v>215.1</v>
      </c>
      <c r="I9" s="96">
        <v>3.3</v>
      </c>
      <c r="J9" s="97"/>
      <c r="K9" s="100">
        <v>2.2000000000000002</v>
      </c>
      <c r="L9" s="96">
        <v>0.2</v>
      </c>
    </row>
    <row r="10" spans="1:12">
      <c r="A10" s="84" t="s">
        <v>101</v>
      </c>
      <c r="B10" s="50">
        <v>491.3</v>
      </c>
      <c r="C10" s="50">
        <v>10.6</v>
      </c>
      <c r="D10" s="90"/>
      <c r="E10" s="99">
        <v>13.1</v>
      </c>
      <c r="F10" s="96">
        <v>5.3</v>
      </c>
      <c r="G10" s="95"/>
      <c r="H10" s="96">
        <v>362</v>
      </c>
      <c r="I10" s="96">
        <v>5.5</v>
      </c>
      <c r="J10" s="97"/>
      <c r="K10" s="100">
        <v>6.9</v>
      </c>
      <c r="L10" s="96">
        <v>0.7</v>
      </c>
    </row>
    <row r="11" spans="1:12">
      <c r="A11" s="84" t="s">
        <v>102</v>
      </c>
      <c r="B11" s="50">
        <v>519.9</v>
      </c>
      <c r="C11" s="50">
        <v>11.3</v>
      </c>
      <c r="D11" s="90"/>
      <c r="E11" s="99">
        <v>19.3</v>
      </c>
      <c r="F11" s="96">
        <v>7.8</v>
      </c>
      <c r="G11" s="95"/>
      <c r="H11" s="96">
        <v>450.5</v>
      </c>
      <c r="I11" s="96">
        <v>6.9</v>
      </c>
      <c r="J11" s="97"/>
      <c r="K11" s="100">
        <v>16</v>
      </c>
      <c r="L11" s="96">
        <v>1.6</v>
      </c>
    </row>
    <row r="12" spans="1:12">
      <c r="A12" s="84" t="s">
        <v>103</v>
      </c>
      <c r="B12" s="50">
        <v>474.7</v>
      </c>
      <c r="C12" s="50">
        <v>10.3</v>
      </c>
      <c r="D12" s="90"/>
      <c r="E12" s="99">
        <v>21.4</v>
      </c>
      <c r="F12" s="96">
        <v>8.6999999999999993</v>
      </c>
      <c r="G12" s="95"/>
      <c r="H12" s="96">
        <v>492</v>
      </c>
      <c r="I12" s="96">
        <v>7.5</v>
      </c>
      <c r="J12" s="97"/>
      <c r="K12" s="100">
        <v>28.1</v>
      </c>
      <c r="L12" s="96">
        <v>2.7</v>
      </c>
    </row>
    <row r="13" spans="1:12">
      <c r="A13" s="84" t="s">
        <v>104</v>
      </c>
      <c r="B13" s="50">
        <v>435</v>
      </c>
      <c r="C13" s="50">
        <v>9.4</v>
      </c>
      <c r="D13" s="90"/>
      <c r="E13" s="99">
        <v>21.8</v>
      </c>
      <c r="F13" s="96">
        <v>8.9</v>
      </c>
      <c r="G13" s="95"/>
      <c r="H13" s="96">
        <v>544.4</v>
      </c>
      <c r="I13" s="96">
        <v>8.3000000000000007</v>
      </c>
      <c r="J13" s="97"/>
      <c r="K13" s="100">
        <v>46.1</v>
      </c>
      <c r="L13" s="96">
        <v>4.5</v>
      </c>
    </row>
    <row r="14" spans="1:12">
      <c r="A14" s="84" t="s">
        <v>105</v>
      </c>
      <c r="B14" s="50">
        <v>445.2</v>
      </c>
      <c r="C14" s="50">
        <v>9.6</v>
      </c>
      <c r="D14" s="90"/>
      <c r="E14" s="99">
        <v>24.5</v>
      </c>
      <c r="F14" s="96">
        <v>9.9</v>
      </c>
      <c r="G14" s="95"/>
      <c r="H14" s="96">
        <v>663.8</v>
      </c>
      <c r="I14" s="96">
        <v>10.1</v>
      </c>
      <c r="J14" s="97"/>
      <c r="K14" s="100">
        <v>73.8</v>
      </c>
      <c r="L14" s="96">
        <v>7.2</v>
      </c>
    </row>
    <row r="15" spans="1:12">
      <c r="A15" s="84" t="s">
        <v>106</v>
      </c>
      <c r="B15" s="50">
        <v>449.2</v>
      </c>
      <c r="C15" s="50">
        <v>9.6999999999999993</v>
      </c>
      <c r="D15" s="90"/>
      <c r="E15" s="99">
        <v>27.2</v>
      </c>
      <c r="F15" s="96">
        <v>11</v>
      </c>
      <c r="G15" s="95"/>
      <c r="H15" s="96">
        <v>792.6</v>
      </c>
      <c r="I15" s="96">
        <v>12.1</v>
      </c>
      <c r="J15" s="97"/>
      <c r="K15" s="100">
        <v>113.5</v>
      </c>
      <c r="L15" s="96">
        <v>11</v>
      </c>
    </row>
    <row r="16" spans="1:12">
      <c r="A16" s="84" t="s">
        <v>107</v>
      </c>
      <c r="B16" s="50">
        <v>416.5</v>
      </c>
      <c r="C16" s="50">
        <v>9</v>
      </c>
      <c r="D16" s="90"/>
      <c r="E16" s="99">
        <v>28.7</v>
      </c>
      <c r="F16" s="96">
        <v>11.6</v>
      </c>
      <c r="G16" s="95"/>
      <c r="H16" s="96">
        <v>850.7</v>
      </c>
      <c r="I16" s="96">
        <v>13</v>
      </c>
      <c r="J16" s="97"/>
      <c r="K16" s="100">
        <v>165.6</v>
      </c>
      <c r="L16" s="96">
        <v>16.100000000000001</v>
      </c>
    </row>
    <row r="17" spans="1:12">
      <c r="A17" s="84" t="s">
        <v>108</v>
      </c>
      <c r="B17" s="50">
        <v>338</v>
      </c>
      <c r="C17" s="50">
        <v>7.3</v>
      </c>
      <c r="D17" s="90"/>
      <c r="E17" s="99">
        <v>28.2</v>
      </c>
      <c r="F17" s="96">
        <v>11.4</v>
      </c>
      <c r="G17" s="95"/>
      <c r="H17" s="96">
        <v>768.3</v>
      </c>
      <c r="I17" s="96">
        <v>11.7</v>
      </c>
      <c r="J17" s="97"/>
      <c r="K17" s="100">
        <v>192.3</v>
      </c>
      <c r="L17" s="96">
        <v>18.7</v>
      </c>
    </row>
    <row r="18" spans="1:12">
      <c r="A18" s="84" t="s">
        <v>109</v>
      </c>
      <c r="B18" s="50">
        <v>246.4</v>
      </c>
      <c r="C18" s="50">
        <v>5.3</v>
      </c>
      <c r="D18" s="90"/>
      <c r="E18" s="99">
        <v>24.6</v>
      </c>
      <c r="F18" s="96">
        <v>10</v>
      </c>
      <c r="G18" s="95"/>
      <c r="H18" s="96">
        <v>593.6</v>
      </c>
      <c r="I18" s="96">
        <v>9</v>
      </c>
      <c r="J18" s="97"/>
      <c r="K18" s="100">
        <v>174.8</v>
      </c>
      <c r="L18" s="96">
        <v>17</v>
      </c>
    </row>
    <row r="19" spans="1:12">
      <c r="A19" s="84" t="s">
        <v>110</v>
      </c>
      <c r="B19" s="50">
        <v>227.9</v>
      </c>
      <c r="C19" s="50">
        <v>4.9000000000000004</v>
      </c>
      <c r="D19" s="90"/>
      <c r="E19" s="99">
        <v>30</v>
      </c>
      <c r="F19" s="96">
        <v>12.2</v>
      </c>
      <c r="G19" s="95"/>
      <c r="H19" s="96">
        <v>773.9</v>
      </c>
      <c r="I19" s="96">
        <v>11.8</v>
      </c>
      <c r="J19" s="97"/>
      <c r="K19" s="100">
        <v>206.9</v>
      </c>
      <c r="L19" s="96">
        <v>20.100000000000001</v>
      </c>
    </row>
    <row r="20" spans="1:12">
      <c r="A20" s="84" t="s">
        <v>111</v>
      </c>
      <c r="B20" s="99">
        <v>4615.3</v>
      </c>
      <c r="C20" s="50">
        <v>100</v>
      </c>
      <c r="D20" s="90"/>
      <c r="E20" s="50">
        <v>246.7</v>
      </c>
      <c r="F20" s="50">
        <v>100</v>
      </c>
      <c r="G20" s="95"/>
      <c r="H20" s="99">
        <v>6564.3</v>
      </c>
      <c r="I20" s="96">
        <v>100</v>
      </c>
      <c r="J20" s="97"/>
      <c r="K20" s="99">
        <v>1026.9000000000001</v>
      </c>
      <c r="L20" s="50">
        <v>100</v>
      </c>
    </row>
    <row r="21" spans="1:12">
      <c r="C21" s="90"/>
      <c r="D21" s="90"/>
      <c r="E21" s="90"/>
      <c r="F21" s="101"/>
      <c r="G21" s="95"/>
      <c r="H21" s="95"/>
      <c r="I21" s="97"/>
      <c r="J21" s="97"/>
      <c r="K21" s="97"/>
      <c r="L21" s="97"/>
    </row>
    <row r="22" spans="1:12">
      <c r="A22" s="84" t="s">
        <v>293</v>
      </c>
    </row>
    <row r="23" spans="1:12">
      <c r="A23" s="47" t="s">
        <v>47</v>
      </c>
      <c r="B23" s="47"/>
    </row>
  </sheetData>
  <mergeCells count="4">
    <mergeCell ref="B5:C5"/>
    <mergeCell ref="E5:F5"/>
    <mergeCell ref="H5:I5"/>
    <mergeCell ref="K5:L5"/>
  </mergeCells>
  <pageMargins left="0.7" right="0.7" top="0.75" bottom="0.75" header="0.3" footer="0.3"/>
  <pageSetup scale="6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5CF55-20F1-4410-BE98-E717464A6DC9}">
  <sheetPr>
    <pageSetUpPr fitToPage="1"/>
  </sheetPr>
  <dimension ref="A1:T42"/>
  <sheetViews>
    <sheetView workbookViewId="0"/>
  </sheetViews>
  <sheetFormatPr defaultRowHeight="15"/>
  <cols>
    <col min="1" max="1" width="10.5703125" customWidth="1"/>
    <col min="2" max="2" width="15.5703125" customWidth="1"/>
    <col min="3" max="3" width="19.5703125" customWidth="1"/>
    <col min="4" max="4" width="11.85546875" customWidth="1"/>
    <col min="5" max="5" width="17.5703125" customWidth="1"/>
    <col min="6" max="6" width="13.7109375" customWidth="1"/>
    <col min="7" max="7" width="27.28515625" bestFit="1" customWidth="1"/>
    <col min="8" max="8" width="17.28515625" customWidth="1"/>
  </cols>
  <sheetData>
    <row r="1" spans="1:20">
      <c r="A1" s="43" t="s">
        <v>426</v>
      </c>
      <c r="B1" s="43"/>
      <c r="C1" s="43"/>
    </row>
    <row r="2" spans="1:20">
      <c r="A2" s="43" t="s">
        <v>294</v>
      </c>
      <c r="B2" s="54"/>
      <c r="C2" s="54"/>
    </row>
    <row r="3" spans="1:20" ht="17.25">
      <c r="A3" t="s">
        <v>295</v>
      </c>
      <c r="B3" s="54"/>
      <c r="C3" s="54"/>
    </row>
    <row r="4" spans="1:20">
      <c r="A4" s="54"/>
      <c r="B4" s="54"/>
      <c r="C4" s="54"/>
    </row>
    <row r="5" spans="1:20" ht="17.25">
      <c r="A5" s="43"/>
      <c r="B5" s="122" t="s">
        <v>296</v>
      </c>
      <c r="C5" s="123"/>
      <c r="D5" s="124" t="s">
        <v>297</v>
      </c>
      <c r="E5" s="122"/>
      <c r="F5" s="122"/>
      <c r="G5" s="122"/>
      <c r="H5" s="122"/>
    </row>
    <row r="6" spans="1:20" ht="17.25">
      <c r="A6" s="43"/>
      <c r="B6" s="48" t="s">
        <v>135</v>
      </c>
      <c r="C6" s="60" t="s">
        <v>298</v>
      </c>
      <c r="D6" s="48" t="s">
        <v>299</v>
      </c>
      <c r="E6" s="48" t="s">
        <v>299</v>
      </c>
      <c r="F6" s="48" t="s">
        <v>299</v>
      </c>
      <c r="G6" s="48" t="s">
        <v>300</v>
      </c>
      <c r="H6" s="48" t="s">
        <v>301</v>
      </c>
    </row>
    <row r="7" spans="1:20" ht="17.25">
      <c r="A7" s="43" t="s">
        <v>93</v>
      </c>
      <c r="B7" s="102" t="s">
        <v>138</v>
      </c>
      <c r="C7" s="103" t="s">
        <v>139</v>
      </c>
      <c r="D7" s="48" t="s">
        <v>302</v>
      </c>
      <c r="E7" s="48" t="s">
        <v>303</v>
      </c>
      <c r="F7" s="48" t="s">
        <v>304</v>
      </c>
      <c r="G7" s="48" t="s">
        <v>305</v>
      </c>
      <c r="H7" s="48" t="s">
        <v>306</v>
      </c>
    </row>
    <row r="8" spans="1:20">
      <c r="A8" t="s">
        <v>143</v>
      </c>
      <c r="B8" s="64">
        <v>77.7</v>
      </c>
      <c r="C8" s="65">
        <v>0.189</v>
      </c>
      <c r="D8" s="50">
        <v>83.7</v>
      </c>
      <c r="E8" s="50">
        <v>0.7</v>
      </c>
      <c r="F8" s="50">
        <v>1.7</v>
      </c>
      <c r="G8" s="50">
        <v>1.6</v>
      </c>
      <c r="H8" s="50">
        <v>12.3</v>
      </c>
      <c r="J8" s="104"/>
    </row>
    <row r="9" spans="1:20">
      <c r="A9" s="68" t="s">
        <v>129</v>
      </c>
      <c r="B9" s="64">
        <v>75.5</v>
      </c>
      <c r="C9" s="69">
        <v>18.399999999999999</v>
      </c>
      <c r="D9" s="50">
        <v>75.400000000000006</v>
      </c>
      <c r="E9" s="50">
        <v>3.6</v>
      </c>
      <c r="F9" s="50">
        <v>5.2</v>
      </c>
      <c r="G9" s="50">
        <v>4.5999999999999996</v>
      </c>
      <c r="H9" s="50">
        <v>11.2</v>
      </c>
      <c r="I9" s="104"/>
      <c r="J9" s="104"/>
      <c r="K9" s="104"/>
      <c r="R9" s="50"/>
      <c r="S9" s="50"/>
      <c r="T9" s="50"/>
    </row>
    <row r="10" spans="1:20">
      <c r="A10" s="68" t="s">
        <v>101</v>
      </c>
      <c r="B10" s="64">
        <v>64.099999999999994</v>
      </c>
      <c r="C10" s="69">
        <v>15.6</v>
      </c>
      <c r="D10" s="50">
        <v>65.2</v>
      </c>
      <c r="E10" s="50">
        <v>9.6</v>
      </c>
      <c r="F10" s="50">
        <v>6.4</v>
      </c>
      <c r="G10" s="50">
        <v>5.2</v>
      </c>
      <c r="H10" s="50">
        <v>13.6</v>
      </c>
      <c r="I10" s="104"/>
      <c r="J10" s="104"/>
      <c r="K10" s="104"/>
      <c r="R10" s="50"/>
      <c r="S10" s="50"/>
      <c r="T10" s="50"/>
    </row>
    <row r="11" spans="1:20">
      <c r="A11" s="68" t="s">
        <v>102</v>
      </c>
      <c r="B11" s="64">
        <v>45.1</v>
      </c>
      <c r="C11" s="69">
        <v>11</v>
      </c>
      <c r="D11" s="50">
        <v>59.4</v>
      </c>
      <c r="E11" s="50">
        <v>12.6</v>
      </c>
      <c r="F11" s="50">
        <v>6.7</v>
      </c>
      <c r="G11" s="50">
        <v>4.8</v>
      </c>
      <c r="H11" s="50">
        <v>16.5</v>
      </c>
      <c r="I11" s="104"/>
      <c r="J11" s="104"/>
      <c r="K11" s="104"/>
      <c r="R11" s="50"/>
      <c r="S11" s="50"/>
      <c r="T11" s="50"/>
    </row>
    <row r="12" spans="1:20">
      <c r="A12" s="68" t="s">
        <v>103</v>
      </c>
      <c r="B12" s="64">
        <v>31</v>
      </c>
      <c r="C12" s="69">
        <v>7.5</v>
      </c>
      <c r="D12" s="50">
        <v>57.2</v>
      </c>
      <c r="E12" s="50">
        <v>12</v>
      </c>
      <c r="F12" s="50">
        <v>7.1</v>
      </c>
      <c r="G12" s="50">
        <v>4.3</v>
      </c>
      <c r="H12" s="50">
        <v>19.5</v>
      </c>
      <c r="I12" s="104"/>
      <c r="J12" s="104"/>
      <c r="K12" s="104"/>
      <c r="R12" s="50"/>
      <c r="S12" s="50"/>
      <c r="T12" s="50"/>
    </row>
    <row r="13" spans="1:20">
      <c r="A13" s="68" t="s">
        <v>104</v>
      </c>
      <c r="B13" s="64">
        <v>23.8</v>
      </c>
      <c r="C13" s="69">
        <v>5.8</v>
      </c>
      <c r="D13" s="50">
        <v>56.1</v>
      </c>
      <c r="E13" s="50">
        <v>10.1</v>
      </c>
      <c r="F13" s="50">
        <v>7.5</v>
      </c>
      <c r="G13" s="50">
        <v>3.7</v>
      </c>
      <c r="H13" s="50">
        <v>22.5</v>
      </c>
      <c r="I13" s="104"/>
      <c r="J13" s="104"/>
      <c r="K13" s="104"/>
      <c r="R13" s="50"/>
      <c r="S13" s="50"/>
      <c r="T13" s="50"/>
    </row>
    <row r="14" spans="1:20">
      <c r="A14" s="68" t="s">
        <v>105</v>
      </c>
      <c r="B14" s="64">
        <v>23.1</v>
      </c>
      <c r="C14" s="69">
        <v>5.6</v>
      </c>
      <c r="D14" s="50">
        <v>53.3</v>
      </c>
      <c r="E14" s="50">
        <v>9</v>
      </c>
      <c r="F14" s="50">
        <v>7.9</v>
      </c>
      <c r="G14" s="50">
        <v>3.7</v>
      </c>
      <c r="H14" s="50">
        <v>26</v>
      </c>
      <c r="I14" s="104"/>
      <c r="J14" s="104"/>
      <c r="K14" s="104"/>
      <c r="R14" s="50"/>
      <c r="S14" s="50"/>
      <c r="T14" s="50"/>
    </row>
    <row r="15" spans="1:20">
      <c r="A15" s="68" t="s">
        <v>106</v>
      </c>
      <c r="B15" s="64">
        <v>23.3</v>
      </c>
      <c r="C15" s="69">
        <v>5.7</v>
      </c>
      <c r="D15" s="50">
        <v>48.8</v>
      </c>
      <c r="E15" s="50">
        <v>9</v>
      </c>
      <c r="F15" s="50">
        <v>8.6999999999999993</v>
      </c>
      <c r="G15" s="50">
        <v>3.4</v>
      </c>
      <c r="H15" s="50">
        <v>30</v>
      </c>
      <c r="I15" s="104"/>
      <c r="J15" s="104"/>
      <c r="K15" s="104"/>
      <c r="R15" s="50"/>
      <c r="S15" s="50"/>
      <c r="T15" s="50"/>
    </row>
    <row r="16" spans="1:20">
      <c r="A16" s="68" t="s">
        <v>107</v>
      </c>
      <c r="B16" s="64">
        <v>20.5</v>
      </c>
      <c r="C16" s="69">
        <v>5</v>
      </c>
      <c r="D16" s="50">
        <v>38.6</v>
      </c>
      <c r="E16" s="50">
        <v>14.2</v>
      </c>
      <c r="F16" s="50">
        <v>10.6</v>
      </c>
      <c r="G16" s="50">
        <v>4</v>
      </c>
      <c r="H16" s="50">
        <v>32.6</v>
      </c>
      <c r="I16" s="104"/>
      <c r="J16" s="104"/>
      <c r="K16" s="104"/>
      <c r="R16" s="50"/>
      <c r="S16" s="50"/>
      <c r="T16" s="50"/>
    </row>
    <row r="17" spans="1:20">
      <c r="A17" s="68" t="s">
        <v>108</v>
      </c>
      <c r="B17" s="64">
        <v>13.9</v>
      </c>
      <c r="C17" s="69">
        <v>3.4</v>
      </c>
      <c r="D17" s="50">
        <v>26.2</v>
      </c>
      <c r="E17" s="50">
        <v>25.4</v>
      </c>
      <c r="F17" s="50">
        <v>10.1</v>
      </c>
      <c r="G17" s="50">
        <v>4.0999999999999996</v>
      </c>
      <c r="H17" s="50">
        <v>34.1</v>
      </c>
      <c r="I17" s="104"/>
      <c r="J17" s="104"/>
      <c r="K17" s="104"/>
      <c r="R17" s="50"/>
      <c r="S17" s="50"/>
      <c r="T17" s="50"/>
    </row>
    <row r="18" spans="1:20">
      <c r="A18" s="68" t="s">
        <v>109</v>
      </c>
      <c r="B18" s="64">
        <v>6.9</v>
      </c>
      <c r="C18" s="69">
        <v>1.7</v>
      </c>
      <c r="D18" s="50">
        <v>16.399999999999999</v>
      </c>
      <c r="E18" s="50">
        <v>32.799999999999997</v>
      </c>
      <c r="F18" s="50">
        <v>6.9</v>
      </c>
      <c r="G18" s="50">
        <v>3.3</v>
      </c>
      <c r="H18" s="50">
        <v>40.6</v>
      </c>
      <c r="I18" s="104"/>
      <c r="J18" s="104"/>
      <c r="K18" s="104"/>
      <c r="R18" s="50"/>
      <c r="S18" s="50"/>
      <c r="T18" s="50"/>
    </row>
    <row r="19" spans="1:20">
      <c r="A19" s="68" t="s">
        <v>110</v>
      </c>
      <c r="B19" s="64">
        <v>5.6</v>
      </c>
      <c r="C19" s="69">
        <v>1.4</v>
      </c>
      <c r="D19" s="50">
        <v>7.6</v>
      </c>
      <c r="E19" s="50">
        <v>40.4</v>
      </c>
      <c r="F19" s="50">
        <v>4.0999999999999996</v>
      </c>
      <c r="G19" s="50">
        <v>1.7</v>
      </c>
      <c r="H19" s="50">
        <v>46.1</v>
      </c>
      <c r="I19" s="104"/>
      <c r="J19" s="104"/>
      <c r="K19" s="104"/>
      <c r="R19" s="50"/>
      <c r="S19" s="50"/>
      <c r="T19" s="50"/>
    </row>
    <row r="20" spans="1:20">
      <c r="A20" s="68" t="s">
        <v>111</v>
      </c>
      <c r="B20" s="99">
        <v>410.5</v>
      </c>
      <c r="C20" s="69">
        <v>100</v>
      </c>
      <c r="D20" s="50">
        <v>63</v>
      </c>
      <c r="E20" s="50">
        <v>8.9</v>
      </c>
      <c r="F20" s="50">
        <v>6</v>
      </c>
      <c r="G20" s="50">
        <v>3.9</v>
      </c>
      <c r="H20" s="50">
        <v>18.3</v>
      </c>
      <c r="I20" s="104"/>
      <c r="J20" s="104"/>
      <c r="K20" s="104"/>
      <c r="R20" s="50"/>
      <c r="S20" s="50"/>
      <c r="T20" s="50"/>
    </row>
    <row r="21" spans="1:20">
      <c r="A21" s="68"/>
      <c r="B21" s="99"/>
      <c r="C21" s="64"/>
      <c r="D21" s="50"/>
      <c r="E21" s="50"/>
      <c r="F21" s="50"/>
      <c r="G21" s="50"/>
      <c r="H21" s="50"/>
      <c r="I21" s="104"/>
      <c r="J21" s="104"/>
      <c r="K21" s="104"/>
      <c r="R21" s="50"/>
      <c r="S21" s="50"/>
      <c r="T21" s="50"/>
    </row>
    <row r="22" spans="1:20">
      <c r="A22" s="140" t="s">
        <v>307</v>
      </c>
      <c r="B22" s="141"/>
      <c r="C22" s="141"/>
      <c r="D22" s="141"/>
      <c r="E22" s="141"/>
      <c r="F22" s="141"/>
      <c r="G22" s="141"/>
      <c r="H22" s="141"/>
    </row>
    <row r="23" spans="1:20">
      <c r="A23" s="105"/>
      <c r="B23" s="43"/>
      <c r="C23" s="43"/>
      <c r="D23" s="43"/>
      <c r="E23" s="43"/>
      <c r="F23" s="43"/>
      <c r="G23" s="43"/>
      <c r="H23" s="43"/>
    </row>
    <row r="24" spans="1:20">
      <c r="A24" t="s">
        <v>143</v>
      </c>
      <c r="B24" s="50">
        <v>68.099999999999994</v>
      </c>
      <c r="C24" s="65">
        <v>0.16600000000000001</v>
      </c>
      <c r="D24" s="50">
        <v>95.5</v>
      </c>
      <c r="E24" s="50">
        <v>0.7</v>
      </c>
      <c r="F24" s="50">
        <v>1.9</v>
      </c>
      <c r="G24" s="50">
        <v>1.9</v>
      </c>
    </row>
    <row r="25" spans="1:20">
      <c r="A25" s="68" t="s">
        <v>129</v>
      </c>
      <c r="B25" s="50">
        <v>67</v>
      </c>
      <c r="C25" s="69">
        <v>16.3</v>
      </c>
      <c r="D25" s="50">
        <v>84.9</v>
      </c>
      <c r="E25" s="50">
        <v>4.0999999999999996</v>
      </c>
      <c r="F25" s="50">
        <v>5.8</v>
      </c>
      <c r="G25" s="50">
        <v>5.2</v>
      </c>
    </row>
    <row r="26" spans="1:20">
      <c r="A26" s="68" t="s">
        <v>101</v>
      </c>
      <c r="B26" s="50">
        <v>55.4</v>
      </c>
      <c r="C26" s="69">
        <v>13.5</v>
      </c>
      <c r="D26" s="50">
        <v>75.5</v>
      </c>
      <c r="E26" s="50">
        <v>11.1</v>
      </c>
      <c r="F26" s="50">
        <v>7.4</v>
      </c>
      <c r="G26" s="50">
        <v>6</v>
      </c>
    </row>
    <row r="27" spans="1:20">
      <c r="A27" s="68" t="s">
        <v>102</v>
      </c>
      <c r="B27" s="50">
        <v>37.700000000000003</v>
      </c>
      <c r="C27" s="69">
        <v>9.1999999999999993</v>
      </c>
      <c r="D27" s="50">
        <v>71.099999999999994</v>
      </c>
      <c r="E27" s="50">
        <v>15.1</v>
      </c>
      <c r="F27" s="50">
        <v>8.1</v>
      </c>
      <c r="G27" s="50">
        <v>5.8</v>
      </c>
    </row>
    <row r="28" spans="1:20">
      <c r="A28" s="68" t="s">
        <v>103</v>
      </c>
      <c r="B28" s="50">
        <v>24.9</v>
      </c>
      <c r="C28" s="69">
        <v>6.1</v>
      </c>
      <c r="D28" s="50">
        <v>71</v>
      </c>
      <c r="E28" s="50">
        <v>14.9</v>
      </c>
      <c r="F28" s="50">
        <v>8.8000000000000007</v>
      </c>
      <c r="G28" s="50">
        <v>5.3</v>
      </c>
    </row>
    <row r="29" spans="1:20">
      <c r="A29" s="68" t="s">
        <v>104</v>
      </c>
      <c r="B29" s="50">
        <v>18.5</v>
      </c>
      <c r="C29" s="69">
        <v>4.5</v>
      </c>
      <c r="D29" s="50">
        <v>72.400000000000006</v>
      </c>
      <c r="E29" s="50">
        <v>13.1</v>
      </c>
      <c r="F29" s="50">
        <v>9.6</v>
      </c>
      <c r="G29" s="50">
        <v>4.8</v>
      </c>
    </row>
    <row r="30" spans="1:20">
      <c r="A30" s="68" t="s">
        <v>105</v>
      </c>
      <c r="B30" s="50">
        <v>17.100000000000001</v>
      </c>
      <c r="C30" s="69">
        <v>4.2</v>
      </c>
      <c r="D30" s="50">
        <v>72</v>
      </c>
      <c r="E30" s="50">
        <v>12.2</v>
      </c>
      <c r="F30" s="50">
        <v>10.7</v>
      </c>
      <c r="G30" s="50">
        <v>5.0999999999999996</v>
      </c>
    </row>
    <row r="31" spans="1:20">
      <c r="A31" s="68" t="s">
        <v>106</v>
      </c>
      <c r="B31" s="50">
        <v>16.3</v>
      </c>
      <c r="C31" s="69">
        <v>4</v>
      </c>
      <c r="D31" s="50">
        <v>69.7</v>
      </c>
      <c r="E31" s="50">
        <v>12.9</v>
      </c>
      <c r="F31" s="50">
        <v>12.5</v>
      </c>
      <c r="G31" s="50">
        <v>4.9000000000000004</v>
      </c>
    </row>
    <row r="32" spans="1:20">
      <c r="A32" s="68" t="s">
        <v>107</v>
      </c>
      <c r="B32" s="50">
        <v>13.8</v>
      </c>
      <c r="C32" s="69">
        <v>3.4</v>
      </c>
      <c r="D32" s="50">
        <v>57.3</v>
      </c>
      <c r="E32" s="50">
        <v>21.1</v>
      </c>
      <c r="F32" s="50">
        <v>15.7</v>
      </c>
      <c r="G32" s="50">
        <v>6</v>
      </c>
    </row>
    <row r="33" spans="1:7">
      <c r="A33" s="68" t="s">
        <v>108</v>
      </c>
      <c r="B33" s="50">
        <v>9.1999999999999993</v>
      </c>
      <c r="C33" s="69">
        <v>2.2000000000000002</v>
      </c>
      <c r="D33" s="50">
        <v>39.799999999999997</v>
      </c>
      <c r="E33" s="50">
        <v>38.6</v>
      </c>
      <c r="F33" s="50">
        <v>15.4</v>
      </c>
      <c r="G33" s="50">
        <v>6.3</v>
      </c>
    </row>
    <row r="34" spans="1:7">
      <c r="A34" s="68" t="s">
        <v>109</v>
      </c>
      <c r="B34" s="50">
        <v>4.0999999999999996</v>
      </c>
      <c r="C34" s="69">
        <v>1</v>
      </c>
      <c r="D34" s="50">
        <v>27.5</v>
      </c>
      <c r="E34" s="50">
        <v>55.3</v>
      </c>
      <c r="F34" s="50">
        <v>11.6</v>
      </c>
      <c r="G34" s="50">
        <v>5.6</v>
      </c>
    </row>
    <row r="35" spans="1:7">
      <c r="A35" s="68" t="s">
        <v>110</v>
      </c>
      <c r="B35" s="50">
        <v>3</v>
      </c>
      <c r="C35" s="69">
        <v>0.7</v>
      </c>
      <c r="D35" s="50">
        <v>14.2</v>
      </c>
      <c r="E35" s="50">
        <v>75</v>
      </c>
      <c r="F35" s="50">
        <v>7.7</v>
      </c>
      <c r="G35" s="50">
        <v>3.1</v>
      </c>
    </row>
    <row r="36" spans="1:7">
      <c r="A36" s="68" t="s">
        <v>111</v>
      </c>
      <c r="B36" s="50">
        <v>335.2</v>
      </c>
      <c r="C36" s="69">
        <v>81.7</v>
      </c>
      <c r="D36" s="50">
        <v>77.099999999999994</v>
      </c>
      <c r="E36" s="50">
        <v>10.9</v>
      </c>
      <c r="F36" s="50">
        <v>7.3</v>
      </c>
      <c r="G36" s="50">
        <v>4.7</v>
      </c>
    </row>
    <row r="38" spans="1:7" ht="17.25">
      <c r="A38" s="72" t="s">
        <v>308</v>
      </c>
    </row>
    <row r="39" spans="1:7" ht="17.25">
      <c r="A39" s="72" t="s">
        <v>309</v>
      </c>
    </row>
    <row r="40" spans="1:7" ht="17.25">
      <c r="A40" s="72" t="s">
        <v>310</v>
      </c>
    </row>
    <row r="41" spans="1:7" ht="17.25">
      <c r="A41" s="106" t="s">
        <v>311</v>
      </c>
    </row>
    <row r="42" spans="1:7">
      <c r="A42" t="s">
        <v>47</v>
      </c>
    </row>
  </sheetData>
  <mergeCells count="3">
    <mergeCell ref="B5:C5"/>
    <mergeCell ref="D5:H5"/>
    <mergeCell ref="A22:H22"/>
  </mergeCells>
  <pageMargins left="0.7" right="0.7" top="0.75" bottom="0.75" header="0.3" footer="0.3"/>
  <pageSetup scale="8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7FAC9-AADD-4DAD-BC2E-9A60A7ED59A2}">
  <sheetPr>
    <pageSetUpPr fitToPage="1"/>
  </sheetPr>
  <dimension ref="A1:K75"/>
  <sheetViews>
    <sheetView topLeftCell="A43" workbookViewId="0">
      <selection activeCell="L59" sqref="L59"/>
    </sheetView>
  </sheetViews>
  <sheetFormatPr defaultRowHeight="15"/>
  <cols>
    <col min="1" max="1" width="40.7109375" customWidth="1"/>
    <col min="2" max="2" width="9.140625" style="51"/>
  </cols>
  <sheetData>
    <row r="1" spans="1:4">
      <c r="A1" s="46" t="s">
        <v>33</v>
      </c>
    </row>
    <row r="2" spans="1:4">
      <c r="A2" s="43" t="s">
        <v>48</v>
      </c>
    </row>
    <row r="3" spans="1:4">
      <c r="A3" t="s">
        <v>21</v>
      </c>
    </row>
    <row r="5" spans="1:4">
      <c r="A5" s="43" t="s">
        <v>49</v>
      </c>
    </row>
    <row r="6" spans="1:4">
      <c r="A6" s="47" t="s">
        <v>34</v>
      </c>
      <c r="B6" s="51">
        <v>46.9</v>
      </c>
    </row>
    <row r="7" spans="1:4">
      <c r="A7" s="47" t="s">
        <v>35</v>
      </c>
      <c r="B7" s="51">
        <v>53.1</v>
      </c>
    </row>
    <row r="9" spans="1:4">
      <c r="A9" t="s">
        <v>36</v>
      </c>
    </row>
    <row r="10" spans="1:4">
      <c r="A10" s="49" t="s">
        <v>37</v>
      </c>
      <c r="B10" s="50">
        <v>15.6</v>
      </c>
      <c r="D10" s="49"/>
    </row>
    <row r="11" spans="1:4">
      <c r="A11" t="s">
        <v>38</v>
      </c>
      <c r="B11" s="50">
        <v>11.1</v>
      </c>
      <c r="D11" s="49"/>
    </row>
    <row r="12" spans="1:4">
      <c r="A12" t="s">
        <v>39</v>
      </c>
      <c r="B12" s="50">
        <v>8.9</v>
      </c>
      <c r="D12" s="49"/>
    </row>
    <row r="13" spans="1:4">
      <c r="A13" t="s">
        <v>40</v>
      </c>
      <c r="B13" s="50">
        <v>7.8</v>
      </c>
      <c r="D13" s="49"/>
    </row>
    <row r="14" spans="1:4">
      <c r="A14" t="s">
        <v>41</v>
      </c>
      <c r="B14" s="50">
        <v>7</v>
      </c>
      <c r="D14" s="49"/>
    </row>
    <row r="15" spans="1:4">
      <c r="A15" t="s">
        <v>42</v>
      </c>
      <c r="B15" s="50">
        <v>6.4</v>
      </c>
      <c r="D15" s="49"/>
    </row>
    <row r="16" spans="1:4">
      <c r="A16" t="s">
        <v>43</v>
      </c>
      <c r="B16" s="50">
        <v>6.1</v>
      </c>
      <c r="D16" s="49"/>
    </row>
    <row r="17" spans="1:4">
      <c r="A17" t="s">
        <v>44</v>
      </c>
      <c r="B17" s="50">
        <v>6</v>
      </c>
      <c r="D17" s="49"/>
    </row>
    <row r="18" spans="1:4">
      <c r="A18" t="s">
        <v>45</v>
      </c>
      <c r="B18" s="50">
        <v>5.7</v>
      </c>
      <c r="D18" s="49"/>
    </row>
    <row r="19" spans="1:4">
      <c r="A19" t="s">
        <v>46</v>
      </c>
      <c r="B19" s="50">
        <v>25.5</v>
      </c>
      <c r="D19" s="49"/>
    </row>
    <row r="21" spans="1:4">
      <c r="A21" s="43" t="s">
        <v>50</v>
      </c>
    </row>
    <row r="22" spans="1:4">
      <c r="A22" s="47" t="s">
        <v>34</v>
      </c>
      <c r="B22" s="50">
        <v>51.9</v>
      </c>
    </row>
    <row r="23" spans="1:4">
      <c r="A23" s="47" t="s">
        <v>35</v>
      </c>
      <c r="B23" s="50">
        <v>48.1</v>
      </c>
    </row>
    <row r="25" spans="1:4">
      <c r="A25" t="s">
        <v>36</v>
      </c>
    </row>
    <row r="26" spans="1:4">
      <c r="A26" s="49" t="s">
        <v>37</v>
      </c>
      <c r="B26" s="50">
        <v>13.8</v>
      </c>
      <c r="C26" s="49"/>
    </row>
    <row r="27" spans="1:4">
      <c r="A27" t="s">
        <v>38</v>
      </c>
      <c r="B27" s="50">
        <v>10</v>
      </c>
      <c r="C27" s="49"/>
    </row>
    <row r="28" spans="1:4">
      <c r="A28" t="s">
        <v>39</v>
      </c>
      <c r="B28" s="50">
        <v>8.1999999999999993</v>
      </c>
      <c r="C28" s="49"/>
    </row>
    <row r="29" spans="1:4">
      <c r="A29" t="s">
        <v>40</v>
      </c>
      <c r="B29" s="50">
        <v>7.3</v>
      </c>
      <c r="C29" s="49"/>
    </row>
    <row r="30" spans="1:4">
      <c r="A30" t="s">
        <v>41</v>
      </c>
      <c r="B30" s="50">
        <v>6.7</v>
      </c>
      <c r="C30" s="49"/>
    </row>
    <row r="31" spans="1:4">
      <c r="A31" t="s">
        <v>42</v>
      </c>
      <c r="B31" s="50">
        <v>6.3</v>
      </c>
      <c r="C31" s="49"/>
    </row>
    <row r="32" spans="1:4">
      <c r="A32" t="s">
        <v>43</v>
      </c>
      <c r="B32" s="50">
        <v>6.2</v>
      </c>
      <c r="C32" s="49"/>
    </row>
    <row r="33" spans="1:3">
      <c r="A33" t="s">
        <v>44</v>
      </c>
      <c r="B33" s="50">
        <v>6.1</v>
      </c>
      <c r="C33" s="49"/>
    </row>
    <row r="34" spans="1:3">
      <c r="A34" t="s">
        <v>45</v>
      </c>
      <c r="B34" s="50">
        <v>6.1</v>
      </c>
      <c r="C34" s="49"/>
    </row>
    <row r="35" spans="1:3">
      <c r="A35" t="s">
        <v>46</v>
      </c>
      <c r="B35" s="50">
        <v>29.4</v>
      </c>
      <c r="C35" s="49"/>
    </row>
    <row r="37" spans="1:3">
      <c r="A37" s="43" t="s">
        <v>51</v>
      </c>
    </row>
    <row r="38" spans="1:3">
      <c r="A38" s="47" t="s">
        <v>34</v>
      </c>
      <c r="B38" s="51">
        <v>47.4</v>
      </c>
    </row>
    <row r="39" spans="1:3">
      <c r="A39" s="47" t="s">
        <v>35</v>
      </c>
      <c r="B39" s="51">
        <v>52.6</v>
      </c>
    </row>
    <row r="41" spans="1:3">
      <c r="A41" t="s">
        <v>36</v>
      </c>
    </row>
    <row r="42" spans="1:3">
      <c r="A42" s="49" t="s">
        <v>37</v>
      </c>
      <c r="B42" s="50">
        <v>16.7</v>
      </c>
      <c r="C42" s="49"/>
    </row>
    <row r="43" spans="1:3">
      <c r="A43" t="s">
        <v>38</v>
      </c>
      <c r="B43" s="50">
        <v>11.8</v>
      </c>
      <c r="C43" s="49"/>
    </row>
    <row r="44" spans="1:3">
      <c r="A44" t="s">
        <v>39</v>
      </c>
      <c r="B44" s="50">
        <v>9.5</v>
      </c>
      <c r="C44" s="49"/>
    </row>
    <row r="45" spans="1:3">
      <c r="A45" t="s">
        <v>40</v>
      </c>
      <c r="B45" s="50">
        <v>8.3000000000000007</v>
      </c>
      <c r="C45" s="49"/>
    </row>
    <row r="46" spans="1:3">
      <c r="A46" t="s">
        <v>41</v>
      </c>
      <c r="B46" s="50">
        <v>7.5</v>
      </c>
      <c r="C46" s="49"/>
    </row>
    <row r="47" spans="1:3">
      <c r="A47" t="s">
        <v>42</v>
      </c>
      <c r="B47" s="50">
        <v>6.9</v>
      </c>
      <c r="C47" s="49"/>
    </row>
    <row r="48" spans="1:3">
      <c r="A48" t="s">
        <v>43</v>
      </c>
      <c r="B48" s="50">
        <v>6.6</v>
      </c>
      <c r="C48" s="49"/>
    </row>
    <row r="49" spans="1:11">
      <c r="A49" t="s">
        <v>44</v>
      </c>
      <c r="B49" s="50">
        <v>6.4</v>
      </c>
      <c r="C49" s="49"/>
    </row>
    <row r="50" spans="1:11">
      <c r="A50" t="s">
        <v>45</v>
      </c>
      <c r="B50" s="50">
        <v>5.5</v>
      </c>
      <c r="C50" s="49"/>
    </row>
    <row r="51" spans="1:11">
      <c r="A51" t="s">
        <v>46</v>
      </c>
      <c r="B51" s="50">
        <v>20.7</v>
      </c>
      <c r="C51" s="49"/>
    </row>
    <row r="52" spans="1:11">
      <c r="B52" s="50"/>
    </row>
    <row r="53" spans="1:11">
      <c r="A53" s="43" t="s">
        <v>52</v>
      </c>
    </row>
    <row r="54" spans="1:11">
      <c r="A54" s="47" t="s">
        <v>34</v>
      </c>
      <c r="B54" s="50">
        <v>28</v>
      </c>
    </row>
    <row r="55" spans="1:11">
      <c r="A55" s="47" t="s">
        <v>35</v>
      </c>
      <c r="B55" s="50">
        <v>72</v>
      </c>
    </row>
    <row r="56" spans="1:11">
      <c r="G56" t="s">
        <v>59</v>
      </c>
    </row>
    <row r="57" spans="1:11">
      <c r="A57" t="s">
        <v>36</v>
      </c>
    </row>
    <row r="58" spans="1:11">
      <c r="A58" s="49" t="s">
        <v>37</v>
      </c>
      <c r="B58" s="50">
        <v>25.5</v>
      </c>
      <c r="C58" s="49"/>
    </row>
    <row r="59" spans="1:11">
      <c r="A59" t="s">
        <v>38</v>
      </c>
      <c r="B59" s="50">
        <v>16.899999999999999</v>
      </c>
      <c r="C59" s="49"/>
    </row>
    <row r="60" spans="1:11">
      <c r="A60" t="s">
        <v>39</v>
      </c>
      <c r="B60" s="50">
        <v>12.8</v>
      </c>
      <c r="C60" s="49"/>
    </row>
    <row r="61" spans="1:11">
      <c r="A61" t="s">
        <v>40</v>
      </c>
      <c r="B61" s="50">
        <v>10.1</v>
      </c>
      <c r="C61" s="49"/>
      <c r="K61" s="47"/>
    </row>
    <row r="62" spans="1:11">
      <c r="A62" t="s">
        <v>41</v>
      </c>
      <c r="B62" s="50">
        <v>7.9</v>
      </c>
      <c r="C62" s="49"/>
    </row>
    <row r="63" spans="1:11">
      <c r="A63" t="s">
        <v>42</v>
      </c>
      <c r="B63" s="50">
        <v>6.2</v>
      </c>
      <c r="C63" s="49"/>
    </row>
    <row r="64" spans="1:11">
      <c r="A64" t="s">
        <v>43</v>
      </c>
      <c r="B64" s="50">
        <v>4.9000000000000004</v>
      </c>
      <c r="C64" s="49"/>
    </row>
    <row r="65" spans="1:3">
      <c r="A65" t="s">
        <v>44</v>
      </c>
      <c r="B65" s="50">
        <v>4.2</v>
      </c>
      <c r="C65" s="49"/>
    </row>
    <row r="66" spans="1:3">
      <c r="A66" t="s">
        <v>45</v>
      </c>
      <c r="B66" s="50">
        <v>3.1</v>
      </c>
      <c r="C66" s="49"/>
    </row>
    <row r="67" spans="1:3">
      <c r="A67" t="s">
        <v>46</v>
      </c>
      <c r="B67" s="50">
        <v>8.5</v>
      </c>
      <c r="C67" s="49"/>
    </row>
    <row r="69" spans="1:3">
      <c r="A69" s="47" t="s">
        <v>53</v>
      </c>
    </row>
    <row r="70" spans="1:3">
      <c r="A70" t="s">
        <v>54</v>
      </c>
    </row>
    <row r="71" spans="1:3">
      <c r="A71" t="s">
        <v>55</v>
      </c>
    </row>
    <row r="72" spans="1:3">
      <c r="A72" t="s">
        <v>56</v>
      </c>
    </row>
    <row r="73" spans="1:3">
      <c r="A73" t="s">
        <v>57</v>
      </c>
    </row>
    <row r="74" spans="1:3">
      <c r="A74" t="s">
        <v>58</v>
      </c>
    </row>
    <row r="75" spans="1:3">
      <c r="A75" t="s">
        <v>47</v>
      </c>
    </row>
  </sheetData>
  <pageMargins left="0.7" right="0.7" top="0.75" bottom="0.75" header="0.3" footer="0.3"/>
  <pageSetup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2F3D7-C486-4018-83DC-4097D4F15834}">
  <sheetPr>
    <pageSetUpPr fitToPage="1"/>
  </sheetPr>
  <dimension ref="A1:C24"/>
  <sheetViews>
    <sheetView workbookViewId="0">
      <selection activeCell="B12" sqref="B12"/>
    </sheetView>
  </sheetViews>
  <sheetFormatPr defaultRowHeight="15"/>
  <cols>
    <col min="1" max="1" width="48.140625" customWidth="1"/>
  </cols>
  <sheetData>
    <row r="1" spans="1:3">
      <c r="A1" s="43" t="s">
        <v>60</v>
      </c>
    </row>
    <row r="2" spans="1:3">
      <c r="A2" s="43" t="s">
        <v>65</v>
      </c>
    </row>
    <row r="3" spans="1:3">
      <c r="A3" t="s">
        <v>66</v>
      </c>
    </row>
    <row r="5" spans="1:3">
      <c r="A5" s="43" t="s">
        <v>49</v>
      </c>
    </row>
    <row r="6" spans="1:3">
      <c r="A6" t="s">
        <v>61</v>
      </c>
      <c r="B6" s="50">
        <v>15</v>
      </c>
    </row>
    <row r="7" spans="1:3">
      <c r="A7" t="s">
        <v>62</v>
      </c>
      <c r="B7" s="50">
        <v>85</v>
      </c>
    </row>
    <row r="9" spans="1:3">
      <c r="A9" t="s">
        <v>63</v>
      </c>
    </row>
    <row r="10" spans="1:3">
      <c r="A10" s="49" t="s">
        <v>37</v>
      </c>
      <c r="B10" s="50">
        <v>56.8</v>
      </c>
      <c r="C10" s="49"/>
    </row>
    <row r="11" spans="1:3">
      <c r="A11" t="s">
        <v>38</v>
      </c>
      <c r="B11" s="50">
        <v>19.399999999999999</v>
      </c>
      <c r="C11" s="49"/>
    </row>
    <row r="12" spans="1:3">
      <c r="A12" t="s">
        <v>39</v>
      </c>
      <c r="B12" s="50">
        <v>9.3000000000000007</v>
      </c>
      <c r="C12" s="49"/>
    </row>
    <row r="13" spans="1:3">
      <c r="A13" t="s">
        <v>40</v>
      </c>
      <c r="B13" s="50">
        <v>5.3</v>
      </c>
      <c r="C13" s="49"/>
    </row>
    <row r="14" spans="1:3">
      <c r="A14" t="s">
        <v>41</v>
      </c>
      <c r="B14" s="50">
        <v>3.2</v>
      </c>
      <c r="C14" s="49"/>
    </row>
    <row r="15" spans="1:3">
      <c r="A15" t="s">
        <v>42</v>
      </c>
      <c r="B15" s="50">
        <v>1.9</v>
      </c>
      <c r="C15" s="49"/>
    </row>
    <row r="16" spans="1:3">
      <c r="A16" t="s">
        <v>43</v>
      </c>
      <c r="B16" s="50">
        <v>1.3</v>
      </c>
      <c r="C16" s="49"/>
    </row>
    <row r="17" spans="1:3">
      <c r="A17" t="s">
        <v>44</v>
      </c>
      <c r="B17" s="50">
        <v>0.9</v>
      </c>
      <c r="C17" s="49"/>
    </row>
    <row r="18" spans="1:3">
      <c r="A18" t="s">
        <v>45</v>
      </c>
      <c r="B18" s="50">
        <v>0.8</v>
      </c>
      <c r="C18" s="49"/>
    </row>
    <row r="19" spans="1:3">
      <c r="A19" t="s">
        <v>46</v>
      </c>
      <c r="B19" s="50">
        <v>1.1000000000000001</v>
      </c>
      <c r="C19" s="49"/>
    </row>
    <row r="21" spans="1:3">
      <c r="A21" t="s">
        <v>67</v>
      </c>
    </row>
    <row r="22" spans="1:3">
      <c r="A22" t="s">
        <v>68</v>
      </c>
    </row>
    <row r="23" spans="1:3">
      <c r="A23" t="s">
        <v>64</v>
      </c>
    </row>
    <row r="24" spans="1:3">
      <c r="A24" t="s">
        <v>47</v>
      </c>
    </row>
  </sheetData>
  <pageMargins left="0.7" right="0.7" top="0.75" bottom="0.75" header="0.3" footer="0.3"/>
  <pageSetup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F132-3EAF-4271-83BB-112D90A429BD}">
  <sheetPr>
    <pageSetUpPr fitToPage="1"/>
  </sheetPr>
  <dimension ref="A1:L20"/>
  <sheetViews>
    <sheetView workbookViewId="0">
      <selection activeCell="O18" sqref="O18"/>
    </sheetView>
  </sheetViews>
  <sheetFormatPr defaultRowHeight="15"/>
  <cols>
    <col min="1" max="1" width="36.5703125" customWidth="1"/>
  </cols>
  <sheetData>
    <row r="1" spans="1:12">
      <c r="A1" s="43" t="s">
        <v>69</v>
      </c>
    </row>
    <row r="2" spans="1:12">
      <c r="A2" s="43" t="s">
        <v>74</v>
      </c>
    </row>
    <row r="3" spans="1:12" ht="17.25">
      <c r="A3" t="s">
        <v>75</v>
      </c>
    </row>
    <row r="6" spans="1:12" ht="17.25">
      <c r="A6" s="43" t="s">
        <v>76</v>
      </c>
      <c r="B6" s="48">
        <v>2010</v>
      </c>
      <c r="C6" s="48">
        <v>2011</v>
      </c>
      <c r="D6" s="48">
        <v>2012</v>
      </c>
      <c r="E6" s="48">
        <v>2013</v>
      </c>
      <c r="F6" s="48">
        <v>2014</v>
      </c>
      <c r="G6" s="48">
        <v>2015</v>
      </c>
      <c r="H6" s="48">
        <v>2016</v>
      </c>
      <c r="I6" s="48">
        <v>2017</v>
      </c>
      <c r="J6" s="48">
        <v>2018</v>
      </c>
      <c r="K6" s="48">
        <v>2019</v>
      </c>
      <c r="L6" s="48">
        <v>2020</v>
      </c>
    </row>
    <row r="7" spans="1:12">
      <c r="A7" t="s">
        <v>70</v>
      </c>
      <c r="B7" s="50">
        <v>85.7</v>
      </c>
      <c r="C7" s="50">
        <v>84.3</v>
      </c>
      <c r="D7" s="50">
        <v>84.2</v>
      </c>
      <c r="E7" s="50">
        <v>86.2</v>
      </c>
      <c r="F7" s="50">
        <v>87.1</v>
      </c>
      <c r="G7" s="50">
        <v>87.2</v>
      </c>
      <c r="H7" s="50">
        <v>86.8</v>
      </c>
      <c r="I7" s="50">
        <v>87.7</v>
      </c>
      <c r="J7" s="50">
        <v>86.6</v>
      </c>
      <c r="K7" s="50">
        <v>87.6</v>
      </c>
      <c r="L7" s="50">
        <v>88</v>
      </c>
    </row>
    <row r="8" spans="1:12">
      <c r="A8" t="s">
        <v>81</v>
      </c>
      <c r="B8" s="50">
        <v>77.7</v>
      </c>
      <c r="C8" s="50">
        <v>75.599999999999994</v>
      </c>
      <c r="D8" s="50">
        <v>75.3</v>
      </c>
      <c r="E8" s="50">
        <v>78.900000000000006</v>
      </c>
      <c r="F8" s="50">
        <v>79.3</v>
      </c>
      <c r="G8" s="50">
        <v>79.3</v>
      </c>
      <c r="H8" s="50">
        <v>78.8</v>
      </c>
      <c r="I8" s="50">
        <v>80</v>
      </c>
      <c r="J8" s="50">
        <v>78</v>
      </c>
      <c r="K8" s="50">
        <v>79.5</v>
      </c>
      <c r="L8" s="50">
        <v>79.8</v>
      </c>
    </row>
    <row r="9" spans="1:12">
      <c r="A9" t="s">
        <v>71</v>
      </c>
      <c r="B9" s="50">
        <v>72.400000000000006</v>
      </c>
      <c r="C9" s="50">
        <v>70.3</v>
      </c>
      <c r="D9" s="50">
        <v>70.7</v>
      </c>
      <c r="E9" s="50">
        <v>75.5</v>
      </c>
      <c r="F9" s="50">
        <v>76.099999999999994</v>
      </c>
      <c r="G9" s="50">
        <v>76.400000000000006</v>
      </c>
      <c r="H9" s="50">
        <v>76.400000000000006</v>
      </c>
      <c r="I9" s="50">
        <v>78</v>
      </c>
      <c r="J9" s="50">
        <v>75.900000000000006</v>
      </c>
      <c r="K9" s="50">
        <v>78</v>
      </c>
      <c r="L9" s="50">
        <v>78.7</v>
      </c>
    </row>
    <row r="11" spans="1:12" ht="17.25">
      <c r="A11" t="s">
        <v>72</v>
      </c>
    </row>
    <row r="12" spans="1:12" ht="17.25">
      <c r="A12" t="s">
        <v>73</v>
      </c>
    </row>
    <row r="13" spans="1:12" ht="17.25">
      <c r="A13" t="s">
        <v>77</v>
      </c>
    </row>
    <row r="14" spans="1:12">
      <c r="A14" t="s">
        <v>78</v>
      </c>
    </row>
    <row r="15" spans="1:12">
      <c r="A15" t="s">
        <v>47</v>
      </c>
    </row>
    <row r="18" spans="2:12">
      <c r="B18" s="49"/>
      <c r="C18" s="49"/>
      <c r="D18" s="49"/>
      <c r="E18" s="49"/>
      <c r="F18" s="49"/>
      <c r="G18" s="49"/>
      <c r="H18" s="49"/>
      <c r="I18" s="49"/>
      <c r="J18" s="49"/>
      <c r="K18" s="49"/>
      <c r="L18" s="49"/>
    </row>
    <row r="19" spans="2:12">
      <c r="B19" s="49"/>
      <c r="C19" s="49"/>
      <c r="D19" s="49"/>
      <c r="E19" s="49"/>
      <c r="F19" s="49"/>
      <c r="G19" s="49"/>
      <c r="H19" s="49"/>
      <c r="I19" s="49"/>
      <c r="J19" s="49"/>
      <c r="K19" s="49"/>
      <c r="L19" s="49"/>
    </row>
    <row r="20" spans="2:12">
      <c r="B20" s="49"/>
      <c r="C20" s="49"/>
      <c r="D20" s="49"/>
      <c r="E20" s="49"/>
      <c r="F20" s="49"/>
      <c r="G20" s="49"/>
      <c r="H20" s="49"/>
      <c r="I20" s="49"/>
      <c r="J20" s="49"/>
      <c r="K20" s="49"/>
      <c r="L20" s="49"/>
    </row>
  </sheetData>
  <pageMargins left="0.7" right="0.7" top="0.75" bottom="0.75" header="0.3" footer="0.3"/>
  <pageSetup scale="7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B14B2-E868-4C68-8F9F-E28BCD06C3A5}">
  <sheetPr>
    <pageSetUpPr fitToPage="1"/>
  </sheetPr>
  <dimension ref="A1:L32"/>
  <sheetViews>
    <sheetView workbookViewId="0">
      <selection activeCell="D12" sqref="D12"/>
    </sheetView>
  </sheetViews>
  <sheetFormatPr defaultRowHeight="15"/>
  <cols>
    <col min="1" max="1" width="71.7109375" customWidth="1"/>
  </cols>
  <sheetData>
    <row r="1" spans="1:12">
      <c r="A1" s="43" t="s">
        <v>79</v>
      </c>
    </row>
    <row r="2" spans="1:12">
      <c r="A2" s="43" t="s">
        <v>84</v>
      </c>
    </row>
    <row r="3" spans="1:12">
      <c r="B3" s="48">
        <v>2010</v>
      </c>
      <c r="C3" s="48">
        <v>2011</v>
      </c>
      <c r="D3" s="48">
        <v>2012</v>
      </c>
      <c r="E3" s="48">
        <v>2013</v>
      </c>
      <c r="F3" s="48">
        <v>2014</v>
      </c>
      <c r="G3" s="48">
        <v>2015</v>
      </c>
      <c r="H3" s="48">
        <v>2016</v>
      </c>
      <c r="I3" s="48">
        <v>2017</v>
      </c>
      <c r="J3" s="48">
        <v>2018</v>
      </c>
      <c r="K3" s="48">
        <v>2019</v>
      </c>
      <c r="L3" s="48">
        <v>2020</v>
      </c>
    </row>
    <row r="4" spans="1:12" ht="17.25">
      <c r="A4" s="52" t="s">
        <v>80</v>
      </c>
    </row>
    <row r="5" spans="1:12" ht="17.25">
      <c r="A5" s="53" t="s">
        <v>85</v>
      </c>
    </row>
    <row r="7" spans="1:12">
      <c r="A7" s="43" t="s">
        <v>86</v>
      </c>
    </row>
    <row r="8" spans="1:12">
      <c r="A8" t="s">
        <v>70</v>
      </c>
      <c r="B8" s="50">
        <v>3.4</v>
      </c>
      <c r="C8" s="50">
        <v>3.3</v>
      </c>
      <c r="D8" s="50">
        <v>3.4</v>
      </c>
      <c r="E8" s="50">
        <v>3.2</v>
      </c>
      <c r="F8" s="50">
        <v>3</v>
      </c>
      <c r="G8" s="50">
        <v>2.9</v>
      </c>
      <c r="H8" s="50">
        <v>2.9</v>
      </c>
      <c r="I8" s="50">
        <v>2.8</v>
      </c>
      <c r="J8" s="50">
        <v>2.8</v>
      </c>
      <c r="K8" s="50">
        <v>2.8</v>
      </c>
      <c r="L8" s="50">
        <v>3</v>
      </c>
    </row>
    <row r="9" spans="1:12">
      <c r="A9" t="s">
        <v>81</v>
      </c>
      <c r="B9" s="50">
        <v>6.3</v>
      </c>
      <c r="C9" s="50">
        <v>6.3</v>
      </c>
      <c r="D9" s="50">
        <v>6.3</v>
      </c>
      <c r="E9" s="50">
        <v>5.8</v>
      </c>
      <c r="F9" s="50">
        <v>5.4</v>
      </c>
      <c r="G9" s="50">
        <v>5.3</v>
      </c>
      <c r="H9" s="50">
        <v>5.4</v>
      </c>
      <c r="I9" s="50">
        <v>5.3</v>
      </c>
      <c r="J9" s="50">
        <v>5.3</v>
      </c>
      <c r="K9" s="50">
        <v>5.4</v>
      </c>
      <c r="L9" s="50">
        <v>5.8</v>
      </c>
    </row>
    <row r="10" spans="1:12">
      <c r="A10" t="s">
        <v>71</v>
      </c>
      <c r="B10" s="50">
        <v>9</v>
      </c>
      <c r="C10" s="50">
        <v>8.9</v>
      </c>
      <c r="D10" s="50">
        <v>8.9</v>
      </c>
      <c r="E10" s="50">
        <v>8</v>
      </c>
      <c r="F10" s="50">
        <v>7.5</v>
      </c>
      <c r="G10" s="50">
        <v>7.3</v>
      </c>
      <c r="H10" s="50">
        <v>7.3</v>
      </c>
      <c r="I10" s="50">
        <v>7.2</v>
      </c>
      <c r="J10" s="50">
        <v>7.2</v>
      </c>
      <c r="K10" s="50">
        <v>7.3</v>
      </c>
      <c r="L10" s="50">
        <v>7.7</v>
      </c>
    </row>
    <row r="13" spans="1:12" ht="17.25">
      <c r="A13" s="52" t="s">
        <v>82</v>
      </c>
    </row>
    <row r="14" spans="1:12" ht="17.25">
      <c r="A14" s="53" t="s">
        <v>87</v>
      </c>
    </row>
    <row r="16" spans="1:12">
      <c r="A16" s="43" t="s">
        <v>86</v>
      </c>
    </row>
    <row r="17" spans="1:12">
      <c r="A17" t="s">
        <v>70</v>
      </c>
      <c r="B17" s="50">
        <v>54</v>
      </c>
      <c r="C17" s="50">
        <v>53.1</v>
      </c>
      <c r="D17" s="50">
        <v>52.2</v>
      </c>
      <c r="E17" s="50">
        <v>52.1</v>
      </c>
      <c r="F17" s="50">
        <v>52.3</v>
      </c>
      <c r="G17" s="50">
        <v>52.6</v>
      </c>
      <c r="H17" s="50">
        <v>51.8</v>
      </c>
      <c r="I17" s="50">
        <v>52.1</v>
      </c>
      <c r="J17" s="50">
        <v>52.3</v>
      </c>
      <c r="K17" s="50">
        <v>52.1</v>
      </c>
      <c r="L17" s="50">
        <v>52</v>
      </c>
    </row>
    <row r="18" spans="1:12">
      <c r="A18" t="s">
        <v>81</v>
      </c>
      <c r="B18" s="50">
        <v>48.1</v>
      </c>
      <c r="C18" s="50">
        <v>47</v>
      </c>
      <c r="D18" s="50">
        <v>45.7</v>
      </c>
      <c r="E18" s="50">
        <v>45.7</v>
      </c>
      <c r="F18" s="50">
        <v>45.9</v>
      </c>
      <c r="G18" s="50">
        <v>46.3</v>
      </c>
      <c r="H18" s="50">
        <v>45.1</v>
      </c>
      <c r="I18" s="50">
        <v>45.3</v>
      </c>
      <c r="J18" s="50">
        <v>45.3</v>
      </c>
      <c r="K18" s="50">
        <v>44.9</v>
      </c>
      <c r="L18" s="50">
        <v>44.4</v>
      </c>
    </row>
    <row r="19" spans="1:12">
      <c r="A19" t="s">
        <v>71</v>
      </c>
      <c r="B19" s="50">
        <v>45</v>
      </c>
      <c r="C19" s="50">
        <v>43.9</v>
      </c>
      <c r="D19" s="50">
        <v>42.8</v>
      </c>
      <c r="E19" s="50">
        <v>43.3</v>
      </c>
      <c r="F19" s="50">
        <v>43.8</v>
      </c>
      <c r="G19" s="50">
        <v>44.7</v>
      </c>
      <c r="H19" s="50">
        <v>43.7</v>
      </c>
      <c r="I19" s="50">
        <v>44.1</v>
      </c>
      <c r="J19" s="50">
        <v>44.2</v>
      </c>
      <c r="K19" s="50">
        <v>44.1</v>
      </c>
      <c r="L19" s="50">
        <v>43.6</v>
      </c>
    </row>
    <row r="21" spans="1:12" ht="17.25">
      <c r="A21" t="s">
        <v>83</v>
      </c>
    </row>
    <row r="22" spans="1:12" ht="17.25">
      <c r="A22" t="s">
        <v>88</v>
      </c>
    </row>
    <row r="23" spans="1:12">
      <c r="A23" t="s">
        <v>89</v>
      </c>
    </row>
    <row r="24" spans="1:12">
      <c r="A24" t="s">
        <v>47</v>
      </c>
    </row>
    <row r="26" spans="1:12">
      <c r="B26" s="49"/>
      <c r="C26" s="49"/>
      <c r="D26" s="49"/>
      <c r="E26" s="49"/>
      <c r="F26" s="49"/>
      <c r="G26" s="49"/>
      <c r="H26" s="49"/>
      <c r="I26" s="49"/>
      <c r="J26" s="49"/>
      <c r="K26" s="49"/>
      <c r="L26" s="49"/>
    </row>
    <row r="27" spans="1:12">
      <c r="B27" s="49"/>
      <c r="C27" s="49"/>
      <c r="D27" s="49"/>
      <c r="E27" s="49"/>
      <c r="F27" s="49"/>
      <c r="G27" s="49"/>
      <c r="H27" s="49"/>
      <c r="I27" s="49"/>
      <c r="J27" s="49"/>
      <c r="K27" s="49"/>
      <c r="L27" s="49"/>
    </row>
    <row r="28" spans="1:12">
      <c r="B28" s="49"/>
      <c r="C28" s="49"/>
      <c r="D28" s="49"/>
      <c r="E28" s="49"/>
      <c r="F28" s="49"/>
      <c r="G28" s="49"/>
      <c r="H28" s="49"/>
      <c r="I28" s="49"/>
      <c r="J28" s="49"/>
      <c r="K28" s="49"/>
      <c r="L28" s="49"/>
    </row>
    <row r="30" spans="1:12">
      <c r="B30" s="49"/>
      <c r="C30" s="49"/>
      <c r="D30" s="49"/>
      <c r="E30" s="49"/>
      <c r="F30" s="49"/>
      <c r="G30" s="49"/>
      <c r="H30" s="49"/>
      <c r="I30" s="49"/>
      <c r="J30" s="49"/>
      <c r="K30" s="49"/>
      <c r="L30" s="49"/>
    </row>
    <row r="31" spans="1:12">
      <c r="B31" s="49"/>
      <c r="C31" s="49"/>
      <c r="D31" s="49"/>
      <c r="E31" s="49"/>
      <c r="F31" s="49"/>
      <c r="G31" s="49"/>
      <c r="H31" s="49"/>
      <c r="I31" s="49"/>
      <c r="J31" s="49"/>
      <c r="K31" s="49"/>
      <c r="L31" s="49"/>
    </row>
    <row r="32" spans="1:12">
      <c r="B32" s="49"/>
      <c r="C32" s="49"/>
      <c r="D32" s="49"/>
      <c r="E32" s="49"/>
      <c r="F32" s="49"/>
      <c r="G32" s="49"/>
      <c r="H32" s="49"/>
      <c r="I32" s="49"/>
      <c r="J32" s="49"/>
      <c r="K32" s="49"/>
      <c r="L32" s="49"/>
    </row>
  </sheetData>
  <pageMargins left="0.7" right="0.7" top="0.75" bottom="0.75" header="0.3" footer="0.3"/>
  <pageSetup scale="7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08221-6342-4CCC-A05A-597F0C5EA62A}">
  <sheetPr>
    <pageSetUpPr fitToPage="1"/>
  </sheetPr>
  <dimension ref="A1:N27"/>
  <sheetViews>
    <sheetView zoomScaleNormal="100" workbookViewId="0">
      <selection activeCell="D13" sqref="D13"/>
    </sheetView>
  </sheetViews>
  <sheetFormatPr defaultRowHeight="15"/>
  <cols>
    <col min="1" max="1" width="10.5703125" customWidth="1"/>
    <col min="2" max="2" width="14" customWidth="1"/>
    <col min="3" max="3" width="31.42578125" customWidth="1"/>
    <col min="4" max="4" width="18.28515625" customWidth="1"/>
    <col min="5" max="5" width="22.42578125" customWidth="1"/>
    <col min="6" max="7" width="12.7109375" customWidth="1"/>
    <col min="8" max="8" width="11.5703125" bestFit="1" customWidth="1"/>
  </cols>
  <sheetData>
    <row r="1" spans="1:14">
      <c r="A1" s="43" t="s">
        <v>114</v>
      </c>
      <c r="B1" s="43"/>
    </row>
    <row r="2" spans="1:14">
      <c r="A2" s="43" t="s">
        <v>90</v>
      </c>
      <c r="B2" s="43"/>
    </row>
    <row r="3" spans="1:14">
      <c r="A3" t="s">
        <v>91</v>
      </c>
    </row>
    <row r="4" spans="1:14">
      <c r="A4" s="54"/>
      <c r="B4" s="54"/>
    </row>
    <row r="5" spans="1:14">
      <c r="A5" s="43" t="s">
        <v>93</v>
      </c>
      <c r="B5" s="48" t="s">
        <v>94</v>
      </c>
      <c r="C5" s="48" t="s">
        <v>95</v>
      </c>
      <c r="D5" s="48" t="s">
        <v>96</v>
      </c>
      <c r="E5" s="48" t="s">
        <v>97</v>
      </c>
      <c r="F5" s="48" t="s">
        <v>98</v>
      </c>
      <c r="G5" s="48" t="s">
        <v>99</v>
      </c>
    </row>
    <row r="6" spans="1:14">
      <c r="A6" t="s">
        <v>100</v>
      </c>
      <c r="B6" s="50">
        <v>3.7</v>
      </c>
      <c r="C6" s="50">
        <v>-2.5</v>
      </c>
      <c r="D6" s="50">
        <v>1.3</v>
      </c>
      <c r="E6" s="50">
        <v>0.8</v>
      </c>
      <c r="F6" s="50">
        <v>-1.6</v>
      </c>
      <c r="G6" s="50">
        <v>2.1</v>
      </c>
      <c r="I6" s="49"/>
      <c r="J6" s="49"/>
      <c r="K6" s="49"/>
      <c r="L6" s="49"/>
      <c r="M6" s="49"/>
      <c r="N6" s="49"/>
    </row>
    <row r="7" spans="1:14">
      <c r="A7" t="s">
        <v>101</v>
      </c>
      <c r="B7" s="50">
        <v>3</v>
      </c>
      <c r="C7" s="50">
        <v>-2</v>
      </c>
      <c r="D7" s="50">
        <v>1</v>
      </c>
      <c r="E7" s="50">
        <v>0.7</v>
      </c>
      <c r="F7" s="50">
        <v>-1.3</v>
      </c>
      <c r="G7" s="50">
        <v>1.7</v>
      </c>
      <c r="I7" s="49"/>
      <c r="J7" s="49"/>
      <c r="K7" s="49"/>
      <c r="L7" s="49"/>
      <c r="M7" s="49"/>
      <c r="N7" s="49"/>
    </row>
    <row r="8" spans="1:14">
      <c r="A8" t="s">
        <v>102</v>
      </c>
      <c r="B8" s="50">
        <v>2.8</v>
      </c>
      <c r="C8" s="50">
        <v>-1.6</v>
      </c>
      <c r="D8" s="50">
        <v>1.2</v>
      </c>
      <c r="E8" s="50">
        <v>0.8</v>
      </c>
      <c r="F8" s="50">
        <v>-0.8</v>
      </c>
      <c r="G8" s="50">
        <v>2</v>
      </c>
      <c r="I8" s="49"/>
      <c r="J8" s="49"/>
      <c r="K8" s="49"/>
      <c r="L8" s="49"/>
      <c r="M8" s="49"/>
      <c r="N8" s="49"/>
    </row>
    <row r="9" spans="1:14">
      <c r="A9" t="s">
        <v>103</v>
      </c>
      <c r="B9" s="50">
        <v>2.7</v>
      </c>
      <c r="C9" s="50">
        <v>-1.5</v>
      </c>
      <c r="D9" s="50">
        <v>1.3</v>
      </c>
      <c r="E9" s="50">
        <v>1</v>
      </c>
      <c r="F9" s="50">
        <v>-0.5</v>
      </c>
      <c r="G9" s="50">
        <v>2.2999999999999998</v>
      </c>
      <c r="I9" s="49"/>
      <c r="J9" s="49"/>
      <c r="K9" s="49"/>
      <c r="L9" s="49"/>
      <c r="M9" s="49"/>
      <c r="N9" s="49"/>
    </row>
    <row r="10" spans="1:14">
      <c r="A10" t="s">
        <v>104</v>
      </c>
      <c r="B10" s="50">
        <v>3.1</v>
      </c>
      <c r="C10" s="50">
        <v>-1.6</v>
      </c>
      <c r="D10" s="50">
        <v>1.5</v>
      </c>
      <c r="E10" s="50">
        <v>1.3</v>
      </c>
      <c r="F10" s="50">
        <v>-0.2</v>
      </c>
      <c r="G10" s="50">
        <v>2.9</v>
      </c>
      <c r="I10" s="49"/>
      <c r="J10" s="49"/>
      <c r="K10" s="49"/>
      <c r="L10" s="49"/>
      <c r="M10" s="49"/>
      <c r="N10" s="49"/>
    </row>
    <row r="11" spans="1:14">
      <c r="A11" t="s">
        <v>105</v>
      </c>
      <c r="B11" s="50">
        <v>3.7</v>
      </c>
      <c r="C11" s="50">
        <v>-1.8</v>
      </c>
      <c r="D11" s="50">
        <v>1.9</v>
      </c>
      <c r="E11" s="50">
        <v>1.6</v>
      </c>
      <c r="F11" s="50">
        <v>-0.2</v>
      </c>
      <c r="G11" s="50">
        <v>3.4</v>
      </c>
      <c r="I11" s="49"/>
      <c r="J11" s="49"/>
      <c r="K11" s="49"/>
      <c r="L11" s="49"/>
      <c r="M11" s="49"/>
      <c r="N11" s="49"/>
    </row>
    <row r="12" spans="1:14">
      <c r="A12" t="s">
        <v>106</v>
      </c>
      <c r="B12" s="50">
        <v>4.7</v>
      </c>
      <c r="C12" s="50">
        <v>-2.2999999999999998</v>
      </c>
      <c r="D12" s="50">
        <v>2.4</v>
      </c>
      <c r="E12" s="50">
        <v>2</v>
      </c>
      <c r="F12" s="50">
        <v>-0.3</v>
      </c>
      <c r="G12" s="50">
        <v>4.4000000000000004</v>
      </c>
      <c r="I12" s="49"/>
      <c r="J12" s="49"/>
      <c r="K12" s="49"/>
      <c r="L12" s="49"/>
      <c r="M12" s="49"/>
      <c r="N12" s="49"/>
    </row>
    <row r="13" spans="1:14">
      <c r="A13" t="s">
        <v>107</v>
      </c>
      <c r="B13" s="50">
        <v>5.7</v>
      </c>
      <c r="C13" s="50">
        <v>-2.9</v>
      </c>
      <c r="D13" s="50">
        <v>2.8</v>
      </c>
      <c r="E13" s="50">
        <v>2.6</v>
      </c>
      <c r="F13" s="50">
        <v>-0.3</v>
      </c>
      <c r="G13" s="50">
        <v>5.4</v>
      </c>
      <c r="I13" s="49"/>
      <c r="J13" s="49"/>
      <c r="K13" s="49"/>
      <c r="L13" s="49"/>
      <c r="M13" s="49"/>
      <c r="N13" s="49"/>
    </row>
    <row r="14" spans="1:14">
      <c r="A14" t="s">
        <v>108</v>
      </c>
      <c r="B14" s="50">
        <v>7</v>
      </c>
      <c r="C14" s="50">
        <v>-3.6</v>
      </c>
      <c r="D14" s="50">
        <v>3.4</v>
      </c>
      <c r="E14" s="50">
        <v>2.9</v>
      </c>
      <c r="F14" s="50">
        <v>-0.7</v>
      </c>
      <c r="G14" s="50">
        <v>6.3</v>
      </c>
      <c r="I14" s="49"/>
      <c r="J14" s="49"/>
      <c r="K14" s="49"/>
      <c r="L14" s="49"/>
      <c r="M14" s="49"/>
      <c r="N14" s="49"/>
    </row>
    <row r="15" spans="1:14">
      <c r="A15" t="s">
        <v>109</v>
      </c>
      <c r="B15" s="50">
        <v>8.1999999999999993</v>
      </c>
      <c r="C15" s="50">
        <v>-4.2</v>
      </c>
      <c r="D15" s="50">
        <v>4.0999999999999996</v>
      </c>
      <c r="E15" s="50">
        <v>2.9</v>
      </c>
      <c r="F15" s="50">
        <v>-1.3</v>
      </c>
      <c r="G15" s="50">
        <v>7</v>
      </c>
      <c r="I15" s="49"/>
      <c r="J15" s="49"/>
      <c r="K15" s="49"/>
      <c r="L15" s="49"/>
      <c r="M15" s="49"/>
      <c r="N15" s="49"/>
    </row>
    <row r="16" spans="1:14">
      <c r="A16" t="s">
        <v>110</v>
      </c>
      <c r="B16" s="50">
        <v>9.6999999999999993</v>
      </c>
      <c r="C16" s="50">
        <v>-4.4000000000000004</v>
      </c>
      <c r="D16" s="50">
        <v>5.3</v>
      </c>
      <c r="E16" s="50">
        <v>3</v>
      </c>
      <c r="F16" s="50">
        <v>-1.4</v>
      </c>
      <c r="G16" s="50">
        <v>8.3000000000000007</v>
      </c>
      <c r="I16" s="49"/>
      <c r="J16" s="49"/>
      <c r="K16" s="49"/>
      <c r="L16" s="49"/>
      <c r="M16" s="49"/>
      <c r="N16" s="49"/>
    </row>
    <row r="17" spans="1:14">
      <c r="A17" t="s">
        <v>111</v>
      </c>
      <c r="B17" s="50">
        <v>5</v>
      </c>
      <c r="C17" s="50">
        <v>-2.5</v>
      </c>
      <c r="D17" s="50">
        <v>2.5</v>
      </c>
      <c r="E17" s="50">
        <v>1.9</v>
      </c>
      <c r="F17" s="50">
        <v>-0.6</v>
      </c>
      <c r="G17" s="50">
        <v>4.4000000000000004</v>
      </c>
      <c r="I17" s="49"/>
      <c r="J17" s="49"/>
      <c r="K17" s="49"/>
      <c r="L17" s="49"/>
      <c r="M17" s="49"/>
      <c r="N17" s="49"/>
    </row>
    <row r="18" spans="1:14">
      <c r="A18" s="55"/>
      <c r="I18" s="49"/>
    </row>
    <row r="19" spans="1:14">
      <c r="A19" t="s">
        <v>70</v>
      </c>
      <c r="B19" s="50">
        <v>3.4</v>
      </c>
      <c r="C19" s="50">
        <v>-1.8</v>
      </c>
      <c r="D19" s="50">
        <v>1.6</v>
      </c>
      <c r="E19" s="50">
        <v>1.4</v>
      </c>
      <c r="F19" s="50">
        <v>-0.4</v>
      </c>
      <c r="G19" s="50">
        <v>3</v>
      </c>
      <c r="H19" s="54"/>
      <c r="I19" s="49"/>
      <c r="J19" s="49"/>
      <c r="K19" s="49"/>
      <c r="L19" s="49"/>
      <c r="M19" s="49"/>
      <c r="N19" s="49"/>
    </row>
    <row r="20" spans="1:14">
      <c r="A20" t="s">
        <v>81</v>
      </c>
      <c r="B20" s="50">
        <v>6.3</v>
      </c>
      <c r="C20" s="50">
        <v>-3.2</v>
      </c>
      <c r="D20" s="50">
        <v>3.1</v>
      </c>
      <c r="E20" s="50">
        <v>2.7</v>
      </c>
      <c r="F20" s="50">
        <v>-0.5</v>
      </c>
      <c r="G20" s="50">
        <v>5.8</v>
      </c>
      <c r="I20" s="49"/>
      <c r="J20" s="49"/>
      <c r="K20" s="49"/>
      <c r="L20" s="49"/>
      <c r="M20" s="49"/>
      <c r="N20" s="49"/>
    </row>
    <row r="21" spans="1:14">
      <c r="A21" t="s">
        <v>71</v>
      </c>
      <c r="B21" s="50">
        <v>9</v>
      </c>
      <c r="C21" s="50">
        <v>-4.3</v>
      </c>
      <c r="D21" s="50">
        <v>4.7</v>
      </c>
      <c r="E21" s="50">
        <v>3</v>
      </c>
      <c r="F21" s="50">
        <v>-1.3</v>
      </c>
      <c r="G21" s="50">
        <v>7.7</v>
      </c>
      <c r="I21" s="49"/>
      <c r="J21" s="49"/>
      <c r="K21" s="49"/>
      <c r="L21" s="49"/>
      <c r="M21" s="49"/>
      <c r="N21" s="49"/>
    </row>
    <row r="23" spans="1:14">
      <c r="A23" t="s">
        <v>329</v>
      </c>
    </row>
    <row r="24" spans="1:14">
      <c r="A24" t="s">
        <v>112</v>
      </c>
    </row>
    <row r="25" spans="1:14">
      <c r="A25" t="s">
        <v>113</v>
      </c>
    </row>
    <row r="26" spans="1:14">
      <c r="A26" t="s">
        <v>47</v>
      </c>
    </row>
    <row r="27" spans="1:14">
      <c r="H27" s="49"/>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43319-9134-4759-8171-64F3B94A71FD}">
  <sheetPr>
    <pageSetUpPr fitToPage="1"/>
  </sheetPr>
  <dimension ref="A1:N29"/>
  <sheetViews>
    <sheetView zoomScaleNormal="100" workbookViewId="0">
      <selection activeCell="N7" sqref="N7"/>
    </sheetView>
  </sheetViews>
  <sheetFormatPr defaultRowHeight="15"/>
  <cols>
    <col min="1" max="1" width="10.5703125" customWidth="1"/>
    <col min="2" max="2" width="11.5703125" customWidth="1"/>
    <col min="3" max="3" width="21" customWidth="1"/>
    <col min="4" max="4" width="14.85546875" customWidth="1"/>
    <col min="5" max="5" width="18.42578125" customWidth="1"/>
    <col min="6" max="7" width="12.7109375" customWidth="1"/>
    <col min="8" max="8" width="11.5703125" bestFit="1" customWidth="1"/>
  </cols>
  <sheetData>
    <row r="1" spans="1:14">
      <c r="A1" s="43" t="s">
        <v>123</v>
      </c>
      <c r="B1" s="43"/>
    </row>
    <row r="2" spans="1:14">
      <c r="A2" s="43" t="s">
        <v>115</v>
      </c>
      <c r="B2" s="43"/>
    </row>
    <row r="3" spans="1:14">
      <c r="A3" t="s">
        <v>116</v>
      </c>
    </row>
    <row r="4" spans="1:14">
      <c r="A4" s="54"/>
      <c r="B4" s="54"/>
    </row>
    <row r="5" spans="1:14" ht="30">
      <c r="A5" s="43" t="s">
        <v>93</v>
      </c>
      <c r="B5" s="56" t="s">
        <v>117</v>
      </c>
      <c r="C5" s="56" t="s">
        <v>118</v>
      </c>
      <c r="D5" s="56" t="s">
        <v>119</v>
      </c>
      <c r="E5" s="56" t="s">
        <v>120</v>
      </c>
      <c r="F5" s="56" t="s">
        <v>98</v>
      </c>
      <c r="G5" s="56" t="s">
        <v>121</v>
      </c>
    </row>
    <row r="6" spans="1:14">
      <c r="A6" t="s">
        <v>100</v>
      </c>
      <c r="B6" s="50">
        <v>48.8</v>
      </c>
      <c r="C6" s="50">
        <v>-5.7</v>
      </c>
      <c r="D6" s="50">
        <v>43</v>
      </c>
      <c r="E6" s="50">
        <v>8.4</v>
      </c>
      <c r="F6" s="50">
        <v>2.7</v>
      </c>
      <c r="G6" s="50">
        <v>51.4</v>
      </c>
      <c r="I6" s="49"/>
      <c r="J6" s="49"/>
      <c r="K6" s="49"/>
      <c r="L6" s="49"/>
      <c r="M6" s="49"/>
      <c r="N6" s="49"/>
    </row>
    <row r="7" spans="1:14">
      <c r="A7" t="s">
        <v>101</v>
      </c>
      <c r="B7" s="50">
        <v>49.8</v>
      </c>
      <c r="C7" s="50">
        <v>-6.2</v>
      </c>
      <c r="D7" s="50">
        <v>43.6</v>
      </c>
      <c r="E7" s="50">
        <v>6.2</v>
      </c>
      <c r="F7" s="50">
        <v>-0.1</v>
      </c>
      <c r="G7" s="50">
        <v>49.7</v>
      </c>
      <c r="I7" s="49"/>
      <c r="J7" s="49"/>
      <c r="K7" s="49"/>
      <c r="L7" s="49"/>
      <c r="M7" s="49"/>
      <c r="N7" s="49"/>
    </row>
    <row r="8" spans="1:14">
      <c r="A8" t="s">
        <v>102</v>
      </c>
      <c r="B8" s="50">
        <v>50.7</v>
      </c>
      <c r="C8" s="50">
        <v>-6.5</v>
      </c>
      <c r="D8" s="50">
        <v>44.2</v>
      </c>
      <c r="E8" s="50">
        <v>5.5</v>
      </c>
      <c r="F8" s="50">
        <v>-1</v>
      </c>
      <c r="G8" s="50">
        <v>49.7</v>
      </c>
      <c r="I8" s="49"/>
      <c r="J8" s="49"/>
      <c r="K8" s="49"/>
      <c r="L8" s="49"/>
      <c r="M8" s="49"/>
      <c r="N8" s="49"/>
    </row>
    <row r="9" spans="1:14">
      <c r="A9" t="s">
        <v>103</v>
      </c>
      <c r="B9" s="50">
        <v>52.7</v>
      </c>
      <c r="C9" s="50">
        <v>-6.4</v>
      </c>
      <c r="D9" s="50">
        <v>46.3</v>
      </c>
      <c r="E9" s="50">
        <v>5.2</v>
      </c>
      <c r="F9" s="50">
        <v>-1.2</v>
      </c>
      <c r="G9" s="50">
        <v>51.5</v>
      </c>
      <c r="I9" s="49"/>
      <c r="J9" s="49"/>
      <c r="K9" s="49"/>
      <c r="L9" s="49"/>
      <c r="M9" s="49"/>
      <c r="N9" s="49"/>
    </row>
    <row r="10" spans="1:14">
      <c r="A10" t="s">
        <v>104</v>
      </c>
      <c r="B10" s="50">
        <v>55.8</v>
      </c>
      <c r="C10" s="50">
        <v>-6.9</v>
      </c>
      <c r="D10" s="50">
        <v>48.9</v>
      </c>
      <c r="E10" s="50">
        <v>4.9000000000000004</v>
      </c>
      <c r="F10" s="50">
        <v>-2</v>
      </c>
      <c r="G10" s="50">
        <v>53.8</v>
      </c>
      <c r="I10" s="49"/>
      <c r="J10" s="49"/>
      <c r="K10" s="49"/>
      <c r="L10" s="49"/>
      <c r="M10" s="49"/>
      <c r="N10" s="49"/>
    </row>
    <row r="11" spans="1:14">
      <c r="A11" t="s">
        <v>105</v>
      </c>
      <c r="B11" s="50">
        <v>56.7</v>
      </c>
      <c r="C11" s="50">
        <v>-7.5</v>
      </c>
      <c r="D11" s="50">
        <v>49.2</v>
      </c>
      <c r="E11" s="50">
        <v>4.7</v>
      </c>
      <c r="F11" s="50">
        <v>-2.7</v>
      </c>
      <c r="G11" s="50">
        <v>54</v>
      </c>
      <c r="I11" s="49"/>
      <c r="J11" s="49"/>
      <c r="K11" s="49"/>
      <c r="L11" s="49"/>
      <c r="M11" s="49"/>
      <c r="N11" s="49"/>
    </row>
    <row r="12" spans="1:14">
      <c r="A12" t="s">
        <v>106</v>
      </c>
      <c r="B12" s="50">
        <v>54.6</v>
      </c>
      <c r="C12" s="50">
        <v>-8.6</v>
      </c>
      <c r="D12" s="50">
        <v>46</v>
      </c>
      <c r="E12" s="50">
        <v>4.9000000000000004</v>
      </c>
      <c r="F12" s="50">
        <v>-3.8</v>
      </c>
      <c r="G12" s="50">
        <v>50.8</v>
      </c>
      <c r="I12" s="49"/>
      <c r="J12" s="49"/>
      <c r="K12" s="49"/>
      <c r="L12" s="49"/>
      <c r="M12" s="49"/>
      <c r="N12" s="49"/>
    </row>
    <row r="13" spans="1:14">
      <c r="A13" t="s">
        <v>107</v>
      </c>
      <c r="B13" s="50">
        <v>50.2</v>
      </c>
      <c r="C13" s="50">
        <v>-9.5</v>
      </c>
      <c r="D13" s="50">
        <v>40.700000000000003</v>
      </c>
      <c r="E13" s="50">
        <v>5.5</v>
      </c>
      <c r="F13" s="50">
        <v>-4</v>
      </c>
      <c r="G13" s="50">
        <v>46.2</v>
      </c>
      <c r="I13" s="49"/>
      <c r="J13" s="49"/>
      <c r="K13" s="49"/>
      <c r="L13" s="49"/>
      <c r="M13" s="49"/>
      <c r="N13" s="49"/>
    </row>
    <row r="14" spans="1:14">
      <c r="A14" t="s">
        <v>108</v>
      </c>
      <c r="B14" s="50">
        <v>45.6</v>
      </c>
      <c r="C14" s="50">
        <v>-9.8000000000000007</v>
      </c>
      <c r="D14" s="50">
        <v>35.799999999999997</v>
      </c>
      <c r="E14" s="50">
        <v>6.4</v>
      </c>
      <c r="F14" s="50">
        <v>-3.5</v>
      </c>
      <c r="G14" s="50">
        <v>42.2</v>
      </c>
      <c r="I14" s="49"/>
      <c r="J14" s="49"/>
      <c r="K14" s="49"/>
      <c r="L14" s="49"/>
      <c r="M14" s="49"/>
      <c r="N14" s="49"/>
    </row>
    <row r="15" spans="1:14">
      <c r="A15" t="s">
        <v>109</v>
      </c>
      <c r="B15" s="50">
        <v>43.9</v>
      </c>
      <c r="C15" s="50">
        <v>-9</v>
      </c>
      <c r="D15" s="50">
        <v>35</v>
      </c>
      <c r="E15" s="50">
        <v>7</v>
      </c>
      <c r="F15" s="50">
        <v>-1.9</v>
      </c>
      <c r="G15" s="50">
        <v>42</v>
      </c>
      <c r="I15" s="49"/>
      <c r="J15" s="49"/>
      <c r="K15" s="49"/>
      <c r="L15" s="49"/>
      <c r="M15" s="49"/>
      <c r="N15" s="49"/>
    </row>
    <row r="16" spans="1:14">
      <c r="A16" t="s">
        <v>110</v>
      </c>
      <c r="B16" s="50">
        <v>46.1</v>
      </c>
      <c r="C16" s="50">
        <v>-8</v>
      </c>
      <c r="D16" s="50">
        <v>38.1</v>
      </c>
      <c r="E16" s="50">
        <v>6.9</v>
      </c>
      <c r="F16" s="50">
        <v>-1</v>
      </c>
      <c r="G16" s="50">
        <v>45.1</v>
      </c>
      <c r="I16" s="49"/>
      <c r="J16" s="49"/>
      <c r="K16" s="49"/>
      <c r="L16" s="49"/>
      <c r="M16" s="49"/>
      <c r="N16" s="49"/>
    </row>
    <row r="17" spans="1:14">
      <c r="A17" t="s">
        <v>111</v>
      </c>
      <c r="B17" s="50">
        <v>51.3</v>
      </c>
      <c r="C17" s="50">
        <v>-7.9</v>
      </c>
      <c r="D17" s="50">
        <v>43.3</v>
      </c>
      <c r="E17" s="50">
        <v>5.6</v>
      </c>
      <c r="F17" s="50">
        <v>-2.2999999999999998</v>
      </c>
      <c r="G17" s="50">
        <v>48.9</v>
      </c>
      <c r="I17" s="49"/>
      <c r="J17" s="49"/>
      <c r="K17" s="49"/>
      <c r="L17" s="49"/>
      <c r="M17" s="49"/>
      <c r="N17" s="49"/>
    </row>
    <row r="18" spans="1:14">
      <c r="A18" s="55"/>
    </row>
    <row r="19" spans="1:14">
      <c r="A19" t="s">
        <v>70</v>
      </c>
      <c r="B19" s="50">
        <v>54</v>
      </c>
      <c r="C19" s="50">
        <v>-7.2</v>
      </c>
      <c r="D19" s="50">
        <v>46.8</v>
      </c>
      <c r="E19" s="50">
        <v>5.0999999999999996</v>
      </c>
      <c r="F19" s="50">
        <v>-2.1</v>
      </c>
      <c r="G19" s="50">
        <v>52</v>
      </c>
      <c r="I19" s="49"/>
      <c r="J19" s="49"/>
      <c r="K19" s="49"/>
      <c r="L19" s="49"/>
      <c r="M19" s="49"/>
      <c r="N19" s="49"/>
    </row>
    <row r="20" spans="1:14">
      <c r="A20" t="s">
        <v>81</v>
      </c>
      <c r="B20" s="50">
        <v>48.1</v>
      </c>
      <c r="C20" s="50">
        <v>-9.6999999999999993</v>
      </c>
      <c r="D20" s="50">
        <v>38.4</v>
      </c>
      <c r="E20" s="50">
        <v>5.9</v>
      </c>
      <c r="F20" s="50">
        <v>-3.8</v>
      </c>
      <c r="G20" s="50">
        <v>44.4</v>
      </c>
      <c r="I20" s="49"/>
      <c r="J20" s="49"/>
      <c r="K20" s="49"/>
      <c r="L20" s="49"/>
      <c r="M20" s="49"/>
      <c r="N20" s="49"/>
    </row>
    <row r="21" spans="1:14">
      <c r="A21" t="s">
        <v>71</v>
      </c>
      <c r="B21" s="50">
        <v>45</v>
      </c>
      <c r="C21" s="50">
        <v>-8.5</v>
      </c>
      <c r="D21" s="50">
        <v>36.6</v>
      </c>
      <c r="E21" s="50">
        <v>7</v>
      </c>
      <c r="F21" s="50">
        <v>-1.5</v>
      </c>
      <c r="G21" s="50">
        <v>43.6</v>
      </c>
      <c r="H21" s="54"/>
      <c r="I21" s="49"/>
      <c r="J21" s="49"/>
      <c r="K21" s="49"/>
      <c r="L21" s="49"/>
      <c r="M21" s="49"/>
      <c r="N21" s="49"/>
    </row>
    <row r="23" spans="1:14">
      <c r="A23" t="s">
        <v>330</v>
      </c>
    </row>
    <row r="24" spans="1:14">
      <c r="A24" t="s">
        <v>122</v>
      </c>
    </row>
    <row r="25" spans="1:14">
      <c r="A25" t="s">
        <v>113</v>
      </c>
    </row>
    <row r="26" spans="1:14">
      <c r="A26" t="s">
        <v>47</v>
      </c>
    </row>
    <row r="29" spans="1:14">
      <c r="H29" s="49"/>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33</vt:i4>
      </vt:variant>
    </vt:vector>
  </HeadingPairs>
  <TitlesOfParts>
    <vt:vector size="67" baseType="lpstr">
      <vt:lpstr>List of figures</vt:lpstr>
      <vt:lpstr>Figure A.1</vt:lpstr>
      <vt:lpstr>Figure A.2</vt:lpstr>
      <vt:lpstr>Figure A.3</vt:lpstr>
      <vt:lpstr>Figure A.4</vt:lpstr>
      <vt:lpstr>Figure A.5</vt:lpstr>
      <vt:lpstr>Figure A.6</vt:lpstr>
      <vt:lpstr>Figure A.7</vt:lpstr>
      <vt:lpstr>Figure A.8</vt:lpstr>
      <vt:lpstr>Figure A.9</vt:lpstr>
      <vt:lpstr>Figure A.10</vt:lpstr>
      <vt:lpstr>Figure A.11</vt:lpstr>
      <vt:lpstr>Figure A.12</vt:lpstr>
      <vt:lpstr>Figure A.13</vt:lpstr>
      <vt:lpstr>Figure A.14</vt:lpstr>
      <vt:lpstr>Figure A.15</vt:lpstr>
      <vt:lpstr>Figure A.16</vt:lpstr>
      <vt:lpstr>Figure A.17</vt:lpstr>
      <vt:lpstr>Figure A.18</vt:lpstr>
      <vt:lpstr>Figure A.19</vt:lpstr>
      <vt:lpstr>Figure A.20</vt:lpstr>
      <vt:lpstr>Figure A.21</vt:lpstr>
      <vt:lpstr>Figure A.22</vt:lpstr>
      <vt:lpstr>Figure A.23</vt:lpstr>
      <vt:lpstr>Figure A.24</vt:lpstr>
      <vt:lpstr>Figure A.25</vt:lpstr>
      <vt:lpstr>Figure A.26</vt:lpstr>
      <vt:lpstr>Figure A.27</vt:lpstr>
      <vt:lpstr>Figure A.28</vt:lpstr>
      <vt:lpstr>Figure A.29</vt:lpstr>
      <vt:lpstr>Figure A.30</vt:lpstr>
      <vt:lpstr>Figure A.31</vt:lpstr>
      <vt:lpstr>Figure A.32</vt:lpstr>
      <vt:lpstr>Figure A.33</vt:lpstr>
      <vt:lpstr>'Figure A.1'!Print_Area</vt:lpstr>
      <vt:lpstr>'Figure A.10'!Print_Area</vt:lpstr>
      <vt:lpstr>'Figure A.11'!Print_Area</vt:lpstr>
      <vt:lpstr>'Figure A.12'!Print_Area</vt:lpstr>
      <vt:lpstr>'Figure A.14'!Print_Area</vt:lpstr>
      <vt:lpstr>'Figure A.15'!Print_Area</vt:lpstr>
      <vt:lpstr>'Figure A.16'!Print_Area</vt:lpstr>
      <vt:lpstr>'Figure A.17'!Print_Area</vt:lpstr>
      <vt:lpstr>'Figure A.18'!Print_Area</vt:lpstr>
      <vt:lpstr>'Figure A.19'!Print_Area</vt:lpstr>
      <vt:lpstr>'Figure A.2'!Print_Area</vt:lpstr>
      <vt:lpstr>'Figure A.20'!Print_Area</vt:lpstr>
      <vt:lpstr>'Figure A.21'!Print_Area</vt:lpstr>
      <vt:lpstr>'Figure A.22'!Print_Area</vt:lpstr>
      <vt:lpstr>'Figure A.23'!Print_Area</vt:lpstr>
      <vt:lpstr>'Figure A.24'!Print_Area</vt:lpstr>
      <vt:lpstr>'Figure A.25'!Print_Area</vt:lpstr>
      <vt:lpstr>'Figure A.26'!Print_Area</vt:lpstr>
      <vt:lpstr>'Figure A.27'!Print_Area</vt:lpstr>
      <vt:lpstr>'Figure A.28'!Print_Area</vt:lpstr>
      <vt:lpstr>'Figure A.29'!Print_Area</vt:lpstr>
      <vt:lpstr>'Figure A.3'!Print_Area</vt:lpstr>
      <vt:lpstr>'Figure A.30'!Print_Area</vt:lpstr>
      <vt:lpstr>'Figure A.31'!Print_Area</vt:lpstr>
      <vt:lpstr>'Figure A.32'!Print_Area</vt:lpstr>
      <vt:lpstr>'Figure A.33'!Print_Area</vt:lpstr>
      <vt:lpstr>'Figure A.4'!Print_Area</vt:lpstr>
      <vt:lpstr>'Figure A.5'!Print_Area</vt:lpstr>
      <vt:lpstr>'Figure A.6'!Print_Area</vt:lpstr>
      <vt:lpstr>'Figure A.7'!Print_Area</vt:lpstr>
      <vt:lpstr>'Figure A.8'!Print_Area</vt:lpstr>
      <vt:lpstr>'Figure A.9'!Print_Area</vt:lpstr>
      <vt:lpstr>'List of figures'!Print_Area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Schrass, Dan</dc:creator>
  <cp:lastModifiedBy>Schrass, Dan</cp:lastModifiedBy>
  <cp:lastPrinted>2024-03-19T15:51:14Z</cp:lastPrinted>
  <dcterms:created xsi:type="dcterms:W3CDTF">2015-06-05T18:17:20Z</dcterms:created>
  <dcterms:modified xsi:type="dcterms:W3CDTF">2024-06-17T14:34:10Z</dcterms:modified>
</cp:coreProperties>
</file>